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Дорожная карта" sheetId="1" state="visible" r:id="rId1"/>
    <sheet name="Дашборд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1F4E78"/>
      <sz val="18"/>
    </font>
    <font>
      <b val="1"/>
      <color rgb="001F2937"/>
    </font>
    <font>
      <b val="1"/>
      <sz val="14"/>
    </font>
    <font>
      <b val="1"/>
      <sz val="18"/>
    </font>
    <font>
      <b val="1"/>
    </font>
  </fonts>
  <fills count="5">
    <fill>
      <patternFill/>
    </fill>
    <fill>
      <patternFill patternType="gray125"/>
    </fill>
    <fill>
      <patternFill patternType="solid">
        <fgColor rgb="00DDEBF7"/>
      </patternFill>
    </fill>
    <fill>
      <patternFill patternType="solid">
        <fgColor rgb="00F3EAFB"/>
      </patternFill>
    </fill>
    <fill>
      <patternFill patternType="solid">
        <fgColor rgb="00EAF4FB"/>
      </patternFill>
    </fill>
  </fills>
  <borders count="2">
    <border>
      <left/>
      <right/>
      <top/>
      <bottom/>
      <diagonal/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/>
    </xf>
    <xf numFmtId="0" fontId="0" fillId="3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 wrapText="1"/>
    </xf>
    <xf numFmtId="3" fontId="0" fillId="0" borderId="1" applyAlignment="1" pivotButton="0" quotePrefix="0" xfId="0">
      <alignment vertical="center" wrapText="1"/>
    </xf>
    <xf numFmtId="0" fontId="5" fillId="4" borderId="1" applyAlignment="1" pivotButton="0" quotePrefix="0" xfId="0">
      <alignment vertical="center" wrapText="1"/>
    </xf>
    <xf numFmtId="3" fontId="5" fillId="4" borderId="1" applyAlignment="1" pivotButton="0" quotePrefix="0" xfId="0">
      <alignment vertical="center" wrapText="1"/>
    </xf>
    <xf numFmtId="0" fontId="5" fillId="4" borderId="1" pivotButton="0" quotePrefix="0" xfId="0"/>
    <xf numFmtId="3" fontId="5" fillId="4" borderId="1" pivotButton="0" quotePrefix="0" xfId="0"/>
    <xf numFmtId="0" fontId="1" fillId="0" borderId="0" pivotButton="0" quotePrefix="0" xfId="0"/>
    <xf numFmtId="0" fontId="2" fillId="2" borderId="1" applyAlignment="1" pivotButton="0" quotePrefix="0" xfId="0">
      <alignment vertical="center" wrapText="1"/>
    </xf>
    <xf numFmtId="4" fontId="0" fillId="0" borderId="1" applyAlignment="1" pivotButton="0" quotePrefix="0" xfId="0">
      <alignment vertical="center" wrapText="1"/>
    </xf>
    <xf numFmtId="10" fontId="0" fillId="0" borderId="1" applyAlignment="1" pivotButton="0" quotePrefix="0" xfId="0">
      <alignment vertical="center" wrapText="1"/>
    </xf>
    <xf numFmtId="0" fontId="3" fillId="0" borderId="0" pivotButton="0" quotePrefix="0" xfId="0"/>
    <xf numFmtId="9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Свод подразделений, сумма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'Дашборд'!E16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'Дашборд'!$E$17:$E$20</f>
            </numRef>
          </val>
        </ser>
        <ser>
          <idx val="1"/>
          <order val="1"/>
          <tx>
            <strRef>
              <f>'Дашборд'!F16</f>
            </strRef>
          </tx>
          <spPr>
            <a:ln>
              <a:prstDash val="solid"/>
            </a:ln>
          </spPr>
          <cat>
            <numRef>
              <f>'Дашборд'!$A$17:$A$20</f>
            </numRef>
          </cat>
          <val>
            <numRef>
              <f>'Дашборд'!$F$17:$F$20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Подразделение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Сумма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Дорожная карта, накопительная сумма</a:t>
            </a:r>
          </a:p>
        </rich>
      </tx>
    </title>
    <plotArea>
      <lineChart>
        <grouping val="standard"/>
        <ser>
          <idx val="0"/>
          <order val="0"/>
          <tx>
            <strRef>
              <f>'Дашборд'!C53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'Дашборд'!$A$54:$A$84</f>
            </numRef>
          </cat>
          <val>
            <numRef>
              <f>'Дашборд'!$C$54:$C$84</f>
            </numRef>
          </val>
        </ser>
        <ser>
          <idx val="1"/>
          <order val="1"/>
          <tx>
            <strRef>
              <f>'Дашборд'!D53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'Дашборд'!$A$54:$A$84</f>
            </numRef>
          </cat>
          <val>
            <numRef>
              <f>'Дашборд'!$D$54:$D$84</f>
            </numRef>
          </val>
        </ser>
        <ser>
          <idx val="2"/>
          <order val="2"/>
          <tx>
            <strRef>
              <f>'Дашборд'!E53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'Дашборд'!$A$54:$A$84</f>
            </numRef>
          </cat>
          <val>
            <numRef>
              <f>'Дашборд'!$E$54:$E$84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4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10</col>
      <colOff>0</colOff>
      <row>21</row>
      <rowOff>0</rowOff>
    </from>
    <ext cx="6480000" cy="324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R44"/>
  <sheetViews>
    <sheetView workbookViewId="0">
      <pane xSplit="4" ySplit="1" topLeftCell="E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8" customWidth="1" min="1" max="1"/>
    <col width="13" customWidth="1" min="2" max="2"/>
    <col width="13" customWidth="1" min="3" max="3"/>
    <col width="35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  <col width="13" customWidth="1" min="22" max="22"/>
    <col width="13" customWidth="1" min="23" max="23"/>
    <col width="13" customWidth="1" min="24" max="24"/>
    <col width="13" customWidth="1" min="25" max="25"/>
    <col width="13" customWidth="1" min="26" max="26"/>
    <col width="13" customWidth="1" min="27" max="27"/>
    <col width="13" customWidth="1" min="28" max="28"/>
    <col width="13" customWidth="1" min="29" max="29"/>
    <col width="13" customWidth="1" min="30" max="30"/>
    <col width="13" customWidth="1" min="31" max="31"/>
    <col width="13" customWidth="1" min="32" max="32"/>
    <col width="13" customWidth="1" min="33" max="33"/>
    <col width="13" customWidth="1" min="34" max="34"/>
    <col width="13" customWidth="1" min="35" max="35"/>
    <col width="13" customWidth="1" min="36" max="36"/>
    <col width="13" customWidth="1" min="37" max="37"/>
    <col width="13" customWidth="1" min="38" max="38"/>
    <col width="13" customWidth="1" min="39" max="39"/>
    <col width="13" customWidth="1" min="40" max="40"/>
    <col width="13" customWidth="1" min="41" max="41"/>
    <col width="13" customWidth="1" min="42" max="42"/>
    <col width="13" customWidth="1" min="43" max="43"/>
    <col width="13" customWidth="1" min="44" max="44"/>
    <col width="13" customWidth="1" min="45" max="45"/>
    <col width="13" customWidth="1" min="46" max="46"/>
    <col width="13" customWidth="1" min="47" max="47"/>
    <col width="13" customWidth="1" min="48" max="48"/>
    <col width="13" customWidth="1" min="49" max="49"/>
    <col width="13" customWidth="1" min="50" max="50"/>
    <col width="13" customWidth="1" min="51" max="51"/>
    <col width="13" customWidth="1" min="52" max="52"/>
    <col width="13" customWidth="1" min="53" max="53"/>
    <col width="13" customWidth="1" min="54" max="54"/>
    <col width="13" customWidth="1" min="55" max="55"/>
    <col width="13" customWidth="1" min="56" max="56"/>
    <col width="13" customWidth="1" min="57" max="57"/>
    <col width="13" customWidth="1" min="58" max="58"/>
    <col width="13" customWidth="1" min="59" max="59"/>
    <col width="13" customWidth="1" min="60" max="60"/>
    <col width="13" customWidth="1" min="61" max="61"/>
    <col width="13" customWidth="1" min="62" max="62"/>
    <col width="13" customWidth="1" min="63" max="63"/>
    <col width="13" customWidth="1" min="64" max="64"/>
    <col width="13" customWidth="1" min="65" max="65"/>
    <col width="13" customWidth="1" min="66" max="66"/>
    <col width="13" customWidth="1" min="67" max="67"/>
    <col width="13" customWidth="1" min="68" max="68"/>
    <col width="13" customWidth="1" min="69" max="69"/>
    <col width="13" customWidth="1" min="70" max="70"/>
  </cols>
  <sheetData>
    <row r="1">
      <c r="A1" s="1" t="inlineStr">
        <is>
          <t>Дорожная карта</t>
        </is>
      </c>
      <c r="E1" t="inlineStr">
        <is>
          <t>Дата контроля: 19.07.2026</t>
        </is>
      </c>
    </row>
    <row r="2">
      <c r="E2" t="inlineStr">
        <is>
          <t>Период: 01.07.2026 — 19.07.2026</t>
        </is>
      </c>
    </row>
    <row r="3">
      <c r="E3" s="2" t="inlineStr">
        <is>
          <t>1 неделя (1-7)</t>
        </is>
      </c>
      <c r="F3" s="3" t="n"/>
      <c r="G3" s="3" t="n"/>
      <c r="H3" s="3" t="n"/>
      <c r="I3" s="3" t="n"/>
      <c r="J3" s="3" t="n"/>
      <c r="K3" s="3" t="n"/>
      <c r="L3" s="3" t="n"/>
      <c r="M3" s="3" t="n"/>
      <c r="N3" s="3" t="n"/>
      <c r="O3" s="2" t="inlineStr">
        <is>
          <t>2 неделя (8-14)</t>
        </is>
      </c>
      <c r="P3" s="3" t="n"/>
      <c r="Q3" s="3" t="n"/>
      <c r="R3" s="3" t="n"/>
      <c r="S3" s="3" t="n"/>
      <c r="T3" s="3" t="n"/>
      <c r="U3" s="3" t="n"/>
      <c r="V3" s="3" t="n"/>
      <c r="W3" s="3" t="n"/>
      <c r="X3" s="3" t="n"/>
      <c r="Y3" s="2" t="inlineStr">
        <is>
          <t>3 неделя (15-21)</t>
        </is>
      </c>
      <c r="Z3" s="3" t="n"/>
      <c r="AA3" s="3" t="n"/>
      <c r="AB3" s="3" t="n"/>
      <c r="AC3" s="3" t="n"/>
      <c r="AD3" s="3" t="n"/>
      <c r="AE3" s="3" t="n"/>
      <c r="AF3" s="3" t="n"/>
      <c r="AG3" s="3" t="n"/>
      <c r="AH3" s="3" t="n"/>
      <c r="AI3" s="2" t="inlineStr">
        <is>
          <t>4 неделя (22-28)</t>
        </is>
      </c>
      <c r="AJ3" s="3" t="n"/>
      <c r="AK3" s="3" t="n"/>
      <c r="AL3" s="3" t="n"/>
      <c r="AM3" s="3" t="n"/>
      <c r="AN3" s="3" t="n"/>
      <c r="AO3" s="3" t="n"/>
      <c r="AP3" s="3" t="n"/>
      <c r="AQ3" s="3" t="n"/>
      <c r="AR3" s="3" t="n"/>
      <c r="AS3" s="2" t="inlineStr">
        <is>
          <t>5 неделя (29-31)</t>
        </is>
      </c>
      <c r="AT3" s="3" t="n"/>
      <c r="AU3" s="3" t="n"/>
      <c r="AV3" s="3" t="n"/>
      <c r="AW3" s="3" t="n"/>
      <c r="AX3" s="3" t="n"/>
      <c r="AY3" s="3" t="n"/>
      <c r="AZ3" s="3" t="n"/>
      <c r="BA3" s="3" t="n"/>
      <c r="BB3" s="3" t="n"/>
      <c r="BD3" s="2" t="inlineStr">
        <is>
          <t>ПТ, Сплит</t>
        </is>
      </c>
      <c r="BE3" s="3" t="n"/>
      <c r="BF3" s="3" t="n"/>
      <c r="BG3" s="2" t="inlineStr">
        <is>
          <t>ВПТ</t>
        </is>
      </c>
      <c r="BH3" s="3" t="n"/>
      <c r="BI3" s="2" t="inlineStr">
        <is>
          <t>Секции</t>
        </is>
      </c>
      <c r="BJ3" s="3" t="n"/>
      <c r="BK3" s="2" t="inlineStr">
        <is>
          <t>ДЕНЬГИ</t>
        </is>
      </c>
      <c r="BL3" s="3" t="n"/>
      <c r="BM3" s="3" t="n"/>
      <c r="BN3" s="3" t="n"/>
      <c r="BO3" s="3" t="n"/>
      <c r="BP3" s="3" t="n"/>
      <c r="BQ3" s="3" t="n"/>
      <c r="BR3" s="3" t="n"/>
    </row>
    <row r="4">
      <c r="A4" s="4" t="inlineStr">
        <is>
          <t>№</t>
        </is>
      </c>
      <c r="B4" s="4" t="inlineStr">
        <is>
          <t>Дата начала</t>
        </is>
      </c>
      <c r="C4" s="4" t="inlineStr">
        <is>
          <t>Статус</t>
        </is>
      </c>
      <c r="D4" s="4" t="inlineStr">
        <is>
          <t>ФИО</t>
        </is>
      </c>
      <c r="E4" s="4" t="inlineStr">
        <is>
          <t>Факт $ из 1С</t>
        </is>
      </c>
      <c r="F4" s="4" t="inlineStr">
        <is>
          <t>Факт ПТ</t>
        </is>
      </c>
      <c r="G4" s="4" t="inlineStr">
        <is>
          <t>Факт $ МГ/секции</t>
        </is>
      </c>
      <c r="H4" s="4" t="inlineStr">
        <is>
          <t>Факт МГ/секции</t>
        </is>
      </c>
      <c r="I4" s="4" t="inlineStr">
        <is>
          <t>Факт ВПТ</t>
        </is>
      </c>
      <c r="J4" s="4" t="inlineStr">
        <is>
          <t>Тех. задание ПТ</t>
        </is>
      </c>
      <c r="K4" s="4" t="inlineStr">
        <is>
          <t>Тех задание $</t>
        </is>
      </c>
      <c r="L4" s="4" t="inlineStr">
        <is>
          <t>Тех. задание ВПТ</t>
        </is>
      </c>
      <c r="M4" s="4" t="inlineStr">
        <is>
          <t>Разница ПТ $</t>
        </is>
      </c>
      <c r="N4" s="4" t="inlineStr">
        <is>
          <t>Факт СПЛИТ</t>
        </is>
      </c>
      <c r="O4" s="4" t="inlineStr">
        <is>
          <t>Факт $ из 1С</t>
        </is>
      </c>
      <c r="P4" s="4" t="inlineStr">
        <is>
          <t>Факт ПТ</t>
        </is>
      </c>
      <c r="Q4" s="4" t="inlineStr">
        <is>
          <t>Факт $ МГ/секции</t>
        </is>
      </c>
      <c r="R4" s="4" t="inlineStr">
        <is>
          <t>Факт МГ/секции</t>
        </is>
      </c>
      <c r="S4" s="4" t="inlineStr">
        <is>
          <t>Факт ВПТ</t>
        </is>
      </c>
      <c r="T4" s="4" t="inlineStr">
        <is>
          <t>Тех. задание ПТ</t>
        </is>
      </c>
      <c r="U4" s="4" t="inlineStr">
        <is>
          <t>Тех задание $</t>
        </is>
      </c>
      <c r="V4" s="4" t="inlineStr">
        <is>
          <t>Тех. задание ВПТ</t>
        </is>
      </c>
      <c r="W4" s="4" t="inlineStr">
        <is>
          <t>Разница ПТ $</t>
        </is>
      </c>
      <c r="X4" s="4" t="inlineStr">
        <is>
          <t>Факт СПЛИТ</t>
        </is>
      </c>
      <c r="Y4" s="4" t="inlineStr">
        <is>
          <t>Факт $ из 1С</t>
        </is>
      </c>
      <c r="Z4" s="4" t="inlineStr">
        <is>
          <t>Факт ПТ</t>
        </is>
      </c>
      <c r="AA4" s="4" t="inlineStr">
        <is>
          <t>Факт $ МГ/секции</t>
        </is>
      </c>
      <c r="AB4" s="4" t="inlineStr">
        <is>
          <t>Факт МГ/секции</t>
        </is>
      </c>
      <c r="AC4" s="4" t="inlineStr">
        <is>
          <t>Факт ВПТ</t>
        </is>
      </c>
      <c r="AD4" s="4" t="inlineStr">
        <is>
          <t>Тех. задание ПТ</t>
        </is>
      </c>
      <c r="AE4" s="4" t="inlineStr">
        <is>
          <t>Тех задание $</t>
        </is>
      </c>
      <c r="AF4" s="4" t="inlineStr">
        <is>
          <t>Тех. задание ВПТ</t>
        </is>
      </c>
      <c r="AG4" s="4" t="inlineStr">
        <is>
          <t>Разница ПТ $</t>
        </is>
      </c>
      <c r="AH4" s="4" t="inlineStr">
        <is>
          <t>Факт СПЛИТ</t>
        </is>
      </c>
      <c r="AI4" s="4" t="inlineStr">
        <is>
          <t>Факт $ из 1С</t>
        </is>
      </c>
      <c r="AJ4" s="4" t="inlineStr">
        <is>
          <t>Факт ПТ</t>
        </is>
      </c>
      <c r="AK4" s="4" t="inlineStr">
        <is>
          <t>Факт $ МГ/секции</t>
        </is>
      </c>
      <c r="AL4" s="4" t="inlineStr">
        <is>
          <t>Факт МГ/секции</t>
        </is>
      </c>
      <c r="AM4" s="4" t="inlineStr">
        <is>
          <t>Факт ВПТ</t>
        </is>
      </c>
      <c r="AN4" s="4" t="inlineStr">
        <is>
          <t>Тех. задание ПТ</t>
        </is>
      </c>
      <c r="AO4" s="4" t="inlineStr">
        <is>
          <t>Тех задание $</t>
        </is>
      </c>
      <c r="AP4" s="4" t="inlineStr">
        <is>
          <t>Тех. задание ВПТ</t>
        </is>
      </c>
      <c r="AQ4" s="4" t="inlineStr">
        <is>
          <t>Разница ПТ $</t>
        </is>
      </c>
      <c r="AR4" s="4" t="inlineStr">
        <is>
          <t>Факт СПЛИТ</t>
        </is>
      </c>
      <c r="AS4" s="4" t="inlineStr">
        <is>
          <t>Факт $ из 1С</t>
        </is>
      </c>
      <c r="AT4" s="4" t="inlineStr">
        <is>
          <t>Факт ПТ</t>
        </is>
      </c>
      <c r="AU4" s="4" t="inlineStr">
        <is>
          <t>Факт $ МГ/секции</t>
        </is>
      </c>
      <c r="AV4" s="4" t="inlineStr">
        <is>
          <t>Факт МГ/секции</t>
        </is>
      </c>
      <c r="AW4" s="4" t="inlineStr">
        <is>
          <t>Факт ВПТ</t>
        </is>
      </c>
      <c r="AX4" s="4" t="inlineStr">
        <is>
          <t>Тех. задание ПТ</t>
        </is>
      </c>
      <c r="AY4" s="4" t="inlineStr">
        <is>
          <t>Тех задание $</t>
        </is>
      </c>
      <c r="AZ4" s="4" t="inlineStr">
        <is>
          <t>Тех. задание ВПТ</t>
        </is>
      </c>
      <c r="BA4" s="4" t="inlineStr">
        <is>
          <t>Разница ПТ $</t>
        </is>
      </c>
      <c r="BB4" s="4" t="inlineStr">
        <is>
          <t>Факт СПЛИТ</t>
        </is>
      </c>
      <c r="BD4" s="4" t="inlineStr">
        <is>
          <t>Тех. задание ПТ</t>
        </is>
      </c>
      <c r="BE4" s="4" t="inlineStr">
        <is>
          <t>Факт ПТ</t>
        </is>
      </c>
      <c r="BF4" s="4" t="inlineStr">
        <is>
          <t>Факт СПЛИТ</t>
        </is>
      </c>
      <c r="BG4" s="4" t="inlineStr">
        <is>
          <t>Тех. задание ВПТ</t>
        </is>
      </c>
      <c r="BH4" s="4" t="inlineStr">
        <is>
          <t>Факт ВПТ</t>
        </is>
      </c>
      <c r="BI4" s="4" t="inlineStr">
        <is>
          <t>Тех. задание</t>
        </is>
      </c>
      <c r="BJ4" s="4" t="inlineStr">
        <is>
          <t>Факт</t>
        </is>
      </c>
      <c r="BK4" s="4" t="inlineStr">
        <is>
          <t>Тех задание $</t>
        </is>
      </c>
      <c r="BL4" s="4" t="inlineStr">
        <is>
          <t>Факт ПТ 1С $</t>
        </is>
      </c>
      <c r="BM4" s="4" t="inlineStr">
        <is>
          <t>Факт МГ/секции 1С $</t>
        </is>
      </c>
      <c r="BN4" s="4" t="inlineStr">
        <is>
          <t>Прочие услуги $</t>
        </is>
      </c>
      <c r="BO4" s="4" t="inlineStr">
        <is>
          <t>Факт общий $</t>
        </is>
      </c>
      <c r="BP4" s="4" t="inlineStr">
        <is>
          <t>Средняя стоимость ПТ прошлого месяца $</t>
        </is>
      </c>
      <c r="BQ4" s="4" t="inlineStr">
        <is>
          <t>Ранрейт $</t>
        </is>
      </c>
      <c r="BR4" s="4" t="inlineStr">
        <is>
          <t>Средняя стоимость ПТ на новый месяц</t>
        </is>
      </c>
    </row>
    <row r="5">
      <c r="A5" s="5" t="n"/>
      <c r="B5" s="5" t="n"/>
      <c r="C5" s="5" t="n"/>
      <c r="D5" s="5" t="inlineStr">
        <is>
          <t>ТРЕНАЖЕРНЫЙ ЗАЛ</t>
        </is>
      </c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  <c r="AC5" s="5" t="n"/>
      <c r="AD5" s="5" t="n"/>
      <c r="AE5" s="5" t="n"/>
      <c r="AF5" s="5" t="n"/>
      <c r="AG5" s="5" t="n"/>
      <c r="AH5" s="5" t="n"/>
      <c r="AI5" s="5" t="n"/>
      <c r="AJ5" s="5" t="n"/>
      <c r="AK5" s="5" t="n"/>
      <c r="AL5" s="5" t="n"/>
      <c r="AM5" s="5" t="n"/>
      <c r="AN5" s="5" t="n"/>
      <c r="AO5" s="5" t="n"/>
      <c r="AP5" s="5" t="n"/>
      <c r="AQ5" s="5" t="n"/>
      <c r="AR5" s="5" t="n"/>
      <c r="AS5" s="5" t="n"/>
      <c r="AT5" s="5" t="n"/>
      <c r="AU5" s="5" t="n"/>
      <c r="AV5" s="5" t="n"/>
      <c r="AW5" s="5" t="n"/>
      <c r="AX5" s="5" t="n"/>
      <c r="AY5" s="5" t="n"/>
      <c r="AZ5" s="5" t="n"/>
      <c r="BA5" s="5" t="n"/>
      <c r="BB5" s="5" t="n"/>
      <c r="BC5" s="5" t="n"/>
      <c r="BD5" s="5" t="n"/>
      <c r="BE5" s="5" t="n"/>
      <c r="BF5" s="5" t="n"/>
      <c r="BG5" s="5" t="n"/>
      <c r="BH5" s="5" t="n"/>
      <c r="BI5" s="5" t="n"/>
      <c r="BJ5" s="5" t="n"/>
      <c r="BK5" s="5" t="n"/>
      <c r="BL5" s="5" t="n"/>
      <c r="BM5" s="5" t="n"/>
      <c r="BN5" s="5" t="n"/>
      <c r="BO5" s="5" t="n"/>
      <c r="BP5" s="5" t="n"/>
      <c r="BQ5" s="5" t="n"/>
      <c r="BR5" s="5" t="n"/>
    </row>
    <row r="6">
      <c r="A6" s="4" t="inlineStr">
        <is>
          <t>№</t>
        </is>
      </c>
      <c r="B6" s="4" t="inlineStr">
        <is>
          <t>Дата начала</t>
        </is>
      </c>
      <c r="C6" s="4" t="inlineStr">
        <is>
          <t>Статус</t>
        </is>
      </c>
      <c r="D6" s="4" t="inlineStr">
        <is>
          <t>ФИО</t>
        </is>
      </c>
      <c r="E6" s="4" t="inlineStr">
        <is>
          <t>Факт $ из 1С</t>
        </is>
      </c>
      <c r="F6" s="4" t="inlineStr">
        <is>
          <t>Факт ПТ</t>
        </is>
      </c>
      <c r="G6" s="4" t="inlineStr">
        <is>
          <t>Факт $ МГ/секции</t>
        </is>
      </c>
      <c r="H6" s="4" t="inlineStr">
        <is>
          <t>Факт МГ/секции</t>
        </is>
      </c>
      <c r="I6" s="4" t="inlineStr">
        <is>
          <t>Факт ВПТ</t>
        </is>
      </c>
      <c r="J6" s="4" t="inlineStr">
        <is>
          <t>Тех. задание ПТ</t>
        </is>
      </c>
      <c r="K6" s="4" t="inlineStr">
        <is>
          <t>Тех задание $</t>
        </is>
      </c>
      <c r="L6" s="4" t="inlineStr">
        <is>
          <t>Тех. задание ВПТ</t>
        </is>
      </c>
      <c r="M6" s="4" t="inlineStr">
        <is>
          <t>Разница ПТ $</t>
        </is>
      </c>
      <c r="N6" s="4" t="inlineStr">
        <is>
          <t>Факт СПЛИТ</t>
        </is>
      </c>
      <c r="O6" s="4" t="inlineStr">
        <is>
          <t>Факт $ из 1С</t>
        </is>
      </c>
      <c r="P6" s="4" t="inlineStr">
        <is>
          <t>Факт ПТ</t>
        </is>
      </c>
      <c r="Q6" s="4" t="inlineStr">
        <is>
          <t>Факт $ МГ/секции</t>
        </is>
      </c>
      <c r="R6" s="4" t="inlineStr">
        <is>
          <t>Факт МГ/секции</t>
        </is>
      </c>
      <c r="S6" s="4" t="inlineStr">
        <is>
          <t>Факт ВПТ</t>
        </is>
      </c>
      <c r="T6" s="4" t="inlineStr">
        <is>
          <t>Тех. задание ПТ</t>
        </is>
      </c>
      <c r="U6" s="4" t="inlineStr">
        <is>
          <t>Тех задание $</t>
        </is>
      </c>
      <c r="V6" s="4" t="inlineStr">
        <is>
          <t>Тех. задание ВПТ</t>
        </is>
      </c>
      <c r="W6" s="4" t="inlineStr">
        <is>
          <t>Разница ПТ $</t>
        </is>
      </c>
      <c r="X6" s="4" t="inlineStr">
        <is>
          <t>Факт СПЛИТ</t>
        </is>
      </c>
      <c r="Y6" s="4" t="inlineStr">
        <is>
          <t>Факт $ из 1С</t>
        </is>
      </c>
      <c r="Z6" s="4" t="inlineStr">
        <is>
          <t>Факт ПТ</t>
        </is>
      </c>
      <c r="AA6" s="4" t="inlineStr">
        <is>
          <t>Факт $ МГ/секции</t>
        </is>
      </c>
      <c r="AB6" s="4" t="inlineStr">
        <is>
          <t>Факт МГ/секции</t>
        </is>
      </c>
      <c r="AC6" s="4" t="inlineStr">
        <is>
          <t>Факт ВПТ</t>
        </is>
      </c>
      <c r="AD6" s="4" t="inlineStr">
        <is>
          <t>Тех. задание ПТ</t>
        </is>
      </c>
      <c r="AE6" s="4" t="inlineStr">
        <is>
          <t>Тех задание $</t>
        </is>
      </c>
      <c r="AF6" s="4" t="inlineStr">
        <is>
          <t>Тех. задание ВПТ</t>
        </is>
      </c>
      <c r="AG6" s="4" t="inlineStr">
        <is>
          <t>Разница ПТ $</t>
        </is>
      </c>
      <c r="AH6" s="4" t="inlineStr">
        <is>
          <t>Факт СПЛИТ</t>
        </is>
      </c>
      <c r="AI6" s="4" t="inlineStr">
        <is>
          <t>Факт $ из 1С</t>
        </is>
      </c>
      <c r="AJ6" s="4" t="inlineStr">
        <is>
          <t>Факт ПТ</t>
        </is>
      </c>
      <c r="AK6" s="4" t="inlineStr">
        <is>
          <t>Факт $ МГ/секции</t>
        </is>
      </c>
      <c r="AL6" s="4" t="inlineStr">
        <is>
          <t>Факт МГ/секции</t>
        </is>
      </c>
      <c r="AM6" s="4" t="inlineStr">
        <is>
          <t>Факт ВПТ</t>
        </is>
      </c>
      <c r="AN6" s="4" t="inlineStr">
        <is>
          <t>Тех. задание ПТ</t>
        </is>
      </c>
      <c r="AO6" s="4" t="inlineStr">
        <is>
          <t>Тех задание $</t>
        </is>
      </c>
      <c r="AP6" s="4" t="inlineStr">
        <is>
          <t>Тех. задание ВПТ</t>
        </is>
      </c>
      <c r="AQ6" s="4" t="inlineStr">
        <is>
          <t>Разница ПТ $</t>
        </is>
      </c>
      <c r="AR6" s="4" t="inlineStr">
        <is>
          <t>Факт СПЛИТ</t>
        </is>
      </c>
      <c r="AS6" s="4" t="inlineStr">
        <is>
          <t>Факт $ из 1С</t>
        </is>
      </c>
      <c r="AT6" s="4" t="inlineStr">
        <is>
          <t>Факт ПТ</t>
        </is>
      </c>
      <c r="AU6" s="4" t="inlineStr">
        <is>
          <t>Факт $ МГ/секции</t>
        </is>
      </c>
      <c r="AV6" s="4" t="inlineStr">
        <is>
          <t>Факт МГ/секции</t>
        </is>
      </c>
      <c r="AW6" s="4" t="inlineStr">
        <is>
          <t>Факт ВПТ</t>
        </is>
      </c>
      <c r="AX6" s="4" t="inlineStr">
        <is>
          <t>Тех. задание ПТ</t>
        </is>
      </c>
      <c r="AY6" s="4" t="inlineStr">
        <is>
          <t>Тех задание $</t>
        </is>
      </c>
      <c r="AZ6" s="4" t="inlineStr">
        <is>
          <t>Тех. задание ВПТ</t>
        </is>
      </c>
      <c r="BA6" s="4" t="inlineStr">
        <is>
          <t>Разница ПТ $</t>
        </is>
      </c>
      <c r="BB6" s="4" t="inlineStr">
        <is>
          <t>Факт СПЛИТ</t>
        </is>
      </c>
      <c r="BC6" s="4" t="inlineStr"/>
      <c r="BD6" s="4" t="inlineStr">
        <is>
          <t>Тех. задание ПТ</t>
        </is>
      </c>
      <c r="BE6" s="4" t="inlineStr">
        <is>
          <t>Факт ПТ</t>
        </is>
      </c>
      <c r="BF6" s="4" t="inlineStr">
        <is>
          <t>Факт СПЛИТ</t>
        </is>
      </c>
      <c r="BG6" s="4" t="inlineStr">
        <is>
          <t>Тех. задание ВПТ</t>
        </is>
      </c>
      <c r="BH6" s="4" t="inlineStr">
        <is>
          <t>Факт ВПТ</t>
        </is>
      </c>
      <c r="BI6" s="4" t="inlineStr">
        <is>
          <t>Тех. задание</t>
        </is>
      </c>
      <c r="BJ6" s="4" t="inlineStr">
        <is>
          <t>Факт</t>
        </is>
      </c>
      <c r="BK6" s="4" t="inlineStr">
        <is>
          <t>Тех задание $</t>
        </is>
      </c>
      <c r="BL6" s="4" t="inlineStr">
        <is>
          <t>Факт ПТ 1С $</t>
        </is>
      </c>
      <c r="BM6" s="4" t="inlineStr">
        <is>
          <t>Факт МГ/секции 1С $</t>
        </is>
      </c>
      <c r="BN6" s="4" t="inlineStr">
        <is>
          <t>Прочие услуги $</t>
        </is>
      </c>
      <c r="BO6" s="4" t="inlineStr">
        <is>
          <t>Факт общий $</t>
        </is>
      </c>
      <c r="BP6" s="4" t="inlineStr">
        <is>
          <t>Средняя стоимость ПТ прошлого месяца $</t>
        </is>
      </c>
      <c r="BQ6" s="4" t="inlineStr">
        <is>
          <t>Ранрейт $</t>
        </is>
      </c>
      <c r="BR6" s="4" t="inlineStr">
        <is>
          <t>Средняя стоимость ПТ на новый месяц</t>
        </is>
      </c>
    </row>
    <row r="7">
      <c r="A7" s="6" t="n">
        <v>1</v>
      </c>
      <c r="B7" s="6" t="inlineStr">
        <is>
          <t>2025-07-31</t>
        </is>
      </c>
      <c r="C7" s="6" t="inlineStr">
        <is>
          <t>ПТ</t>
        </is>
      </c>
      <c r="D7" s="6" t="inlineStr">
        <is>
          <t>Багаутдинова Юлия Мануровна</t>
        </is>
      </c>
      <c r="E7" s="7" t="n">
        <v>12177.17</v>
      </c>
      <c r="F7" s="7" t="n">
        <v>8</v>
      </c>
      <c r="G7" s="7" t="n">
        <v>3090</v>
      </c>
      <c r="H7" s="7" t="n">
        <v>3</v>
      </c>
      <c r="I7" s="7" t="n">
        <v>1</v>
      </c>
      <c r="J7" s="7" t="n">
        <v>22</v>
      </c>
      <c r="K7" s="7">
        <f>ROUND(J7*BP7/100,0)*100</f>
        <v/>
      </c>
      <c r="L7" s="7" t="n">
        <v>0</v>
      </c>
      <c r="M7" s="7">
        <f>E7-K7</f>
        <v/>
      </c>
      <c r="N7" s="7" t="n">
        <v>0</v>
      </c>
      <c r="O7" s="7" t="n">
        <v>19809.59</v>
      </c>
      <c r="P7" s="7" t="n">
        <v>12</v>
      </c>
      <c r="Q7" s="7" t="n">
        <v>2060</v>
      </c>
      <c r="R7" s="7" t="n">
        <v>2</v>
      </c>
      <c r="S7" s="7" t="n">
        <v>1</v>
      </c>
      <c r="T7" s="7" t="n">
        <v>22</v>
      </c>
      <c r="U7" s="7">
        <f>ROUND(T7*BP7/100,0)*100</f>
        <v/>
      </c>
      <c r="V7" s="7" t="n">
        <v>0</v>
      </c>
      <c r="W7" s="7">
        <f>O7-U7</f>
        <v/>
      </c>
      <c r="X7" s="7" t="n">
        <v>0</v>
      </c>
      <c r="Y7" s="7" t="n">
        <v>16392.08</v>
      </c>
      <c r="Z7" s="7" t="n">
        <v>10</v>
      </c>
      <c r="AA7" s="7" t="n">
        <v>0</v>
      </c>
      <c r="AB7" s="7" t="n">
        <v>0</v>
      </c>
      <c r="AC7" s="7" t="n">
        <v>1</v>
      </c>
      <c r="AD7" s="7" t="n">
        <v>22</v>
      </c>
      <c r="AE7" s="7">
        <f>ROUND(AD7*BP7/100,0)*100</f>
        <v/>
      </c>
      <c r="AF7" s="7" t="n">
        <v>0</v>
      </c>
      <c r="AG7" s="7">
        <f>Y7-AE7</f>
        <v/>
      </c>
      <c r="AH7" s="7" t="n">
        <v>0</v>
      </c>
      <c r="AI7" s="7" t="n">
        <v>0</v>
      </c>
      <c r="AJ7" s="7" t="n">
        <v>0</v>
      </c>
      <c r="AK7" s="7" t="n">
        <v>0</v>
      </c>
      <c r="AL7" s="7" t="n">
        <v>0</v>
      </c>
      <c r="AM7" s="7" t="n">
        <v>0</v>
      </c>
      <c r="AN7" s="7" t="n">
        <v>22</v>
      </c>
      <c r="AO7" s="7">
        <f>ROUND(AN7*BP7/100,0)*100</f>
        <v/>
      </c>
      <c r="AP7" s="7" t="n">
        <v>0</v>
      </c>
      <c r="AQ7" s="7">
        <f>AI7-AO7</f>
        <v/>
      </c>
      <c r="AR7" s="7" t="n">
        <v>0</v>
      </c>
      <c r="AS7" s="7" t="n">
        <v>0</v>
      </c>
      <c r="AT7" s="7" t="n">
        <v>0</v>
      </c>
      <c r="AU7" s="7" t="n">
        <v>0</v>
      </c>
      <c r="AV7" s="7" t="n">
        <v>0</v>
      </c>
      <c r="AW7" s="7" t="n">
        <v>0</v>
      </c>
      <c r="AX7" s="7" t="n">
        <v>9</v>
      </c>
      <c r="AY7" s="7">
        <f>ROUND(AX7*BP7/100,0)*100</f>
        <v/>
      </c>
      <c r="AZ7" s="7" t="n">
        <v>0</v>
      </c>
      <c r="BA7" s="7">
        <f>AS7-AY7</f>
        <v/>
      </c>
      <c r="BB7" s="7" t="n">
        <v>0</v>
      </c>
      <c r="BC7" s="6" t="n"/>
      <c r="BD7" s="7">
        <f>SUM(J7,T7,AD7,AN7,AX7)</f>
        <v/>
      </c>
      <c r="BE7" s="7">
        <f>SUM(F7,P7,Z7,AJ7,AT7)</f>
        <v/>
      </c>
      <c r="BF7" s="7">
        <f>SUM(N7,X7,AH7,AR7,BB7)</f>
        <v/>
      </c>
      <c r="BG7" s="7">
        <f>SUM(L7,V7,AF7,AP7,AZ7)</f>
        <v/>
      </c>
      <c r="BH7" s="7">
        <f>SUM(I7,S7,AC7,AM7,AW7)</f>
        <v/>
      </c>
      <c r="BI7" s="7" t="n">
        <v>0</v>
      </c>
      <c r="BJ7" s="7">
        <f>SUM(H7,R7,AB7,AL7,AV7)</f>
        <v/>
      </c>
      <c r="BK7" s="7">
        <f>SUM(K7,U7,AE7,AO7,AY7)</f>
        <v/>
      </c>
      <c r="BL7" s="7">
        <f>SUM(E7,O7,Y7,AI7,AS7)</f>
        <v/>
      </c>
      <c r="BM7" s="7">
        <f>SUM(G7,Q7,AA7,AK7,AU7)</f>
        <v/>
      </c>
      <c r="BN7" s="7" t="n">
        <v>0</v>
      </c>
      <c r="BO7" s="7">
        <f>BL7+BM7+BN7</f>
        <v/>
      </c>
      <c r="BP7" s="7" t="n">
        <v>1372.439638554217</v>
      </c>
      <c r="BQ7" s="7">
        <f>BO7/19*31</f>
        <v/>
      </c>
      <c r="BR7" s="7">
        <f>IFERROR(BL7/BE7,0)</f>
        <v/>
      </c>
    </row>
    <row r="8">
      <c r="A8" s="6" t="n">
        <v>2</v>
      </c>
      <c r="B8" s="6" t="inlineStr">
        <is>
          <t>2026-01-31</t>
        </is>
      </c>
      <c r="C8" s="6" t="inlineStr">
        <is>
          <t>ПТ</t>
        </is>
      </c>
      <c r="D8" s="6" t="inlineStr">
        <is>
          <t>Бардаков Майкл Александрович</t>
        </is>
      </c>
      <c r="E8" s="7" t="n">
        <v>6804</v>
      </c>
      <c r="F8" s="7" t="n">
        <v>5</v>
      </c>
      <c r="G8" s="7" t="n">
        <v>1030</v>
      </c>
      <c r="H8" s="7" t="n">
        <v>1</v>
      </c>
      <c r="I8" s="7" t="n">
        <v>0</v>
      </c>
      <c r="J8" s="7" t="n">
        <v>10</v>
      </c>
      <c r="K8" s="7">
        <f>ROUND(J8*BP8/100,0)*100</f>
        <v/>
      </c>
      <c r="L8" s="7" t="n">
        <v>0</v>
      </c>
      <c r="M8" s="7">
        <f>E8-K8</f>
        <v/>
      </c>
      <c r="N8" s="7" t="n">
        <v>0</v>
      </c>
      <c r="O8" s="7" t="n">
        <v>23824.5</v>
      </c>
      <c r="P8" s="7" t="n">
        <v>14</v>
      </c>
      <c r="Q8" s="7" t="n">
        <v>0</v>
      </c>
      <c r="R8" s="7" t="n">
        <v>0</v>
      </c>
      <c r="S8" s="7" t="n">
        <v>3</v>
      </c>
      <c r="T8" s="7" t="n">
        <v>10</v>
      </c>
      <c r="U8" s="7">
        <f>ROUND(T8*BP8/100,0)*100</f>
        <v/>
      </c>
      <c r="V8" s="7" t="n">
        <v>0</v>
      </c>
      <c r="W8" s="7">
        <f>O8-U8</f>
        <v/>
      </c>
      <c r="X8" s="7" t="n">
        <v>0</v>
      </c>
      <c r="Y8" s="7" t="n">
        <v>8472</v>
      </c>
      <c r="Z8" s="7" t="n">
        <v>5</v>
      </c>
      <c r="AA8" s="7" t="n">
        <v>0</v>
      </c>
      <c r="AB8" s="7" t="n">
        <v>0</v>
      </c>
      <c r="AC8" s="7" t="n">
        <v>1</v>
      </c>
      <c r="AD8" s="7" t="n">
        <v>10</v>
      </c>
      <c r="AE8" s="7">
        <f>ROUND(AD8*BP8/100,0)*100</f>
        <v/>
      </c>
      <c r="AF8" s="7" t="n">
        <v>0</v>
      </c>
      <c r="AG8" s="7">
        <f>Y8-AE8</f>
        <v/>
      </c>
      <c r="AH8" s="7" t="n">
        <v>1</v>
      </c>
      <c r="AI8" s="7" t="n">
        <v>0</v>
      </c>
      <c r="AJ8" s="7" t="n">
        <v>0</v>
      </c>
      <c r="AK8" s="7" t="n">
        <v>0</v>
      </c>
      <c r="AL8" s="7" t="n">
        <v>0</v>
      </c>
      <c r="AM8" s="7" t="n">
        <v>0</v>
      </c>
      <c r="AN8" s="7" t="n">
        <v>10</v>
      </c>
      <c r="AO8" s="7">
        <f>ROUND(AN8*BP8/100,0)*100</f>
        <v/>
      </c>
      <c r="AP8" s="7" t="n">
        <v>0</v>
      </c>
      <c r="AQ8" s="7">
        <f>AI8-AO8</f>
        <v/>
      </c>
      <c r="AR8" s="7" t="n">
        <v>0</v>
      </c>
      <c r="AS8" s="7" t="n">
        <v>0</v>
      </c>
      <c r="AT8" s="7" t="n">
        <v>0</v>
      </c>
      <c r="AU8" s="7" t="n">
        <v>0</v>
      </c>
      <c r="AV8" s="7" t="n">
        <v>0</v>
      </c>
      <c r="AW8" s="7" t="n">
        <v>0</v>
      </c>
      <c r="AX8" s="7" t="n">
        <v>4</v>
      </c>
      <c r="AY8" s="7">
        <f>ROUND(AX8*BP8/100,0)*100</f>
        <v/>
      </c>
      <c r="AZ8" s="7" t="n">
        <v>0</v>
      </c>
      <c r="BA8" s="7">
        <f>AS8-AY8</f>
        <v/>
      </c>
      <c r="BB8" s="7" t="n">
        <v>0</v>
      </c>
      <c r="BC8" s="6" t="n"/>
      <c r="BD8" s="7">
        <f>SUM(J8,T8,AD8,AN8,AX8)</f>
        <v/>
      </c>
      <c r="BE8" s="7">
        <f>SUM(F8,P8,Z8,AJ8,AT8)</f>
        <v/>
      </c>
      <c r="BF8" s="7">
        <f>SUM(N8,X8,AH8,AR8,BB8)</f>
        <v/>
      </c>
      <c r="BG8" s="7">
        <f>SUM(L8,V8,AF8,AP8,AZ8)</f>
        <v/>
      </c>
      <c r="BH8" s="7">
        <f>SUM(I8,S8,AC8,AM8,AW8)</f>
        <v/>
      </c>
      <c r="BI8" s="7" t="n">
        <v>0</v>
      </c>
      <c r="BJ8" s="7">
        <f>SUM(H8,R8,AB8,AL8,AV8)</f>
        <v/>
      </c>
      <c r="BK8" s="7">
        <f>SUM(K8,U8,AE8,AO8,AY8)</f>
        <v/>
      </c>
      <c r="BL8" s="7">
        <f>SUM(E8,O8,Y8,AI8,AS8)</f>
        <v/>
      </c>
      <c r="BM8" s="7">
        <f>SUM(G8,Q8,AA8,AK8,AU8)</f>
        <v/>
      </c>
      <c r="BN8" s="7" t="n">
        <v>0</v>
      </c>
      <c r="BO8" s="7">
        <f>BL8+BM8+BN8</f>
        <v/>
      </c>
      <c r="BP8" s="7" t="n">
        <v>1228.157894736842</v>
      </c>
      <c r="BQ8" s="7">
        <f>BO8/19*31</f>
        <v/>
      </c>
      <c r="BR8" s="7">
        <f>IFERROR(BL8/BE8,0)</f>
        <v/>
      </c>
    </row>
    <row r="9">
      <c r="A9" s="6" t="n">
        <v>3</v>
      </c>
      <c r="B9" s="6" t="inlineStr">
        <is>
          <t>2024-02-01</t>
        </is>
      </c>
      <c r="C9" s="6" t="inlineStr">
        <is>
          <t>ПТ</t>
        </is>
      </c>
      <c r="D9" s="6" t="inlineStr">
        <is>
          <t>Важенина Ксения Александровна</t>
        </is>
      </c>
      <c r="E9" s="7" t="n">
        <v>21695</v>
      </c>
      <c r="F9" s="7" t="n">
        <v>13</v>
      </c>
      <c r="G9" s="7" t="n">
        <v>0</v>
      </c>
      <c r="H9" s="7" t="n">
        <v>0</v>
      </c>
      <c r="I9" s="7" t="n">
        <v>0</v>
      </c>
      <c r="J9" s="7" t="n">
        <v>18</v>
      </c>
      <c r="K9" s="7">
        <f>ROUND(J9*BP9/100,0)*100</f>
        <v/>
      </c>
      <c r="L9" s="7" t="n">
        <v>0</v>
      </c>
      <c r="M9" s="7">
        <f>E9-K9</f>
        <v/>
      </c>
      <c r="N9" s="7" t="n">
        <v>3</v>
      </c>
      <c r="O9" s="7" t="n">
        <v>21505.34</v>
      </c>
      <c r="P9" s="7" t="n">
        <v>13</v>
      </c>
      <c r="Q9" s="7" t="n">
        <v>0</v>
      </c>
      <c r="R9" s="7" t="n">
        <v>0</v>
      </c>
      <c r="S9" s="7" t="n">
        <v>0</v>
      </c>
      <c r="T9" s="7" t="n">
        <v>18</v>
      </c>
      <c r="U9" s="7">
        <f>ROUND(T9*BP9/100,0)*100</f>
        <v/>
      </c>
      <c r="V9" s="7" t="n">
        <v>0</v>
      </c>
      <c r="W9" s="7">
        <f>O9-U9</f>
        <v/>
      </c>
      <c r="X9" s="7" t="n">
        <v>2</v>
      </c>
      <c r="Y9" s="7" t="n">
        <v>9497.67</v>
      </c>
      <c r="Z9" s="7" t="n">
        <v>6</v>
      </c>
      <c r="AA9" s="7" t="n">
        <v>6180</v>
      </c>
      <c r="AB9" s="7" t="n">
        <v>6</v>
      </c>
      <c r="AC9" s="7" t="n">
        <v>0</v>
      </c>
      <c r="AD9" s="7" t="n">
        <v>18</v>
      </c>
      <c r="AE9" s="7">
        <f>ROUND(AD9*BP9/100,0)*100</f>
        <v/>
      </c>
      <c r="AF9" s="7" t="n">
        <v>0</v>
      </c>
      <c r="AG9" s="7">
        <f>Y9-AE9</f>
        <v/>
      </c>
      <c r="AH9" s="7" t="n">
        <v>0</v>
      </c>
      <c r="AI9" s="7" t="n">
        <v>0</v>
      </c>
      <c r="AJ9" s="7" t="n">
        <v>0</v>
      </c>
      <c r="AK9" s="7" t="n">
        <v>0</v>
      </c>
      <c r="AL9" s="7" t="n">
        <v>0</v>
      </c>
      <c r="AM9" s="7" t="n">
        <v>0</v>
      </c>
      <c r="AN9" s="7" t="n">
        <v>18</v>
      </c>
      <c r="AO9" s="7">
        <f>ROUND(AN9*BP9/100,0)*100</f>
        <v/>
      </c>
      <c r="AP9" s="7" t="n">
        <v>0</v>
      </c>
      <c r="AQ9" s="7">
        <f>AI9-AO9</f>
        <v/>
      </c>
      <c r="AR9" s="7" t="n">
        <v>0</v>
      </c>
      <c r="AS9" s="7" t="n">
        <v>0</v>
      </c>
      <c r="AT9" s="7" t="n">
        <v>0</v>
      </c>
      <c r="AU9" s="7" t="n">
        <v>0</v>
      </c>
      <c r="AV9" s="7" t="n">
        <v>0</v>
      </c>
      <c r="AW9" s="7" t="n">
        <v>0</v>
      </c>
      <c r="AX9" s="7" t="n">
        <v>8</v>
      </c>
      <c r="AY9" s="7">
        <f>ROUND(AX9*BP9/100,0)*100</f>
        <v/>
      </c>
      <c r="AZ9" s="7" t="n">
        <v>0</v>
      </c>
      <c r="BA9" s="7">
        <f>AS9-AY9</f>
        <v/>
      </c>
      <c r="BB9" s="7" t="n">
        <v>0</v>
      </c>
      <c r="BC9" s="6" t="n"/>
      <c r="BD9" s="7">
        <f>SUM(J9,T9,AD9,AN9,AX9)</f>
        <v/>
      </c>
      <c r="BE9" s="7">
        <f>SUM(F9,P9,Z9,AJ9,AT9)</f>
        <v/>
      </c>
      <c r="BF9" s="7">
        <f>SUM(N9,X9,AH9,AR9,BB9)</f>
        <v/>
      </c>
      <c r="BG9" s="7">
        <f>SUM(L9,V9,AF9,AP9,AZ9)</f>
        <v/>
      </c>
      <c r="BH9" s="7">
        <f>SUM(I9,S9,AC9,AM9,AW9)</f>
        <v/>
      </c>
      <c r="BI9" s="7" t="n">
        <v>0</v>
      </c>
      <c r="BJ9" s="7">
        <f>SUM(H9,R9,AB9,AL9,AV9)</f>
        <v/>
      </c>
      <c r="BK9" s="7">
        <f>SUM(K9,U9,AE9,AO9,AY9)</f>
        <v/>
      </c>
      <c r="BL9" s="7">
        <f>SUM(E9,O9,Y9,AI9,AS9)</f>
        <v/>
      </c>
      <c r="BM9" s="7">
        <f>SUM(G9,Q9,AA9,AK9,AU9)</f>
        <v/>
      </c>
      <c r="BN9" s="7" t="n">
        <v>0</v>
      </c>
      <c r="BO9" s="7">
        <f>BL9+BM9+BN9</f>
        <v/>
      </c>
      <c r="BP9" s="7" t="n">
        <v>1514.10447761194</v>
      </c>
      <c r="BQ9" s="7">
        <f>BO9/19*31</f>
        <v/>
      </c>
      <c r="BR9" s="7">
        <f>IFERROR(BL9/BE9,0)</f>
        <v/>
      </c>
    </row>
    <row r="10">
      <c r="A10" s="6" t="n">
        <v>4</v>
      </c>
      <c r="B10" s="6" t="inlineStr">
        <is>
          <t>2025-12-27</t>
        </is>
      </c>
      <c r="C10" s="6" t="inlineStr">
        <is>
          <t>ПТ</t>
        </is>
      </c>
      <c r="D10" s="6" t="inlineStr">
        <is>
          <t>Демошкевич София Александровна</t>
        </is>
      </c>
      <c r="E10" s="7" t="n">
        <v>6857</v>
      </c>
      <c r="F10" s="7" t="n">
        <v>4</v>
      </c>
      <c r="G10" s="7" t="n">
        <v>0</v>
      </c>
      <c r="H10" s="7" t="n">
        <v>0</v>
      </c>
      <c r="I10" s="7" t="n">
        <v>1</v>
      </c>
      <c r="J10" s="7" t="n">
        <v>8</v>
      </c>
      <c r="K10" s="7">
        <f>ROUND(J10*BP10/100,0)*100</f>
        <v/>
      </c>
      <c r="L10" s="7" t="n">
        <v>0</v>
      </c>
      <c r="M10" s="7">
        <f>E10-K10</f>
        <v/>
      </c>
      <c r="N10" s="7" t="n">
        <v>2</v>
      </c>
      <c r="O10" s="7" t="n">
        <v>8584.5</v>
      </c>
      <c r="P10" s="7" t="n">
        <v>5</v>
      </c>
      <c r="Q10" s="7" t="n">
        <v>0</v>
      </c>
      <c r="R10" s="7" t="n">
        <v>0</v>
      </c>
      <c r="S10" s="7" t="n">
        <v>1</v>
      </c>
      <c r="T10" s="7" t="n">
        <v>8</v>
      </c>
      <c r="U10" s="7">
        <f>ROUND(T10*BP10/100,0)*100</f>
        <v/>
      </c>
      <c r="V10" s="7" t="n">
        <v>0</v>
      </c>
      <c r="W10" s="7">
        <f>O10-U10</f>
        <v/>
      </c>
      <c r="X10" s="7" t="n">
        <v>3</v>
      </c>
      <c r="Y10" s="7" t="n">
        <v>1727.5</v>
      </c>
      <c r="Z10" s="7" t="n">
        <v>1</v>
      </c>
      <c r="AA10" s="7" t="n">
        <v>0</v>
      </c>
      <c r="AB10" s="7" t="n">
        <v>0</v>
      </c>
      <c r="AC10" s="7" t="n">
        <v>0</v>
      </c>
      <c r="AD10" s="7" t="n">
        <v>8</v>
      </c>
      <c r="AE10" s="7">
        <f>ROUND(AD10*BP10/100,0)*100</f>
        <v/>
      </c>
      <c r="AF10" s="7" t="n">
        <v>0</v>
      </c>
      <c r="AG10" s="7">
        <f>Y10-AE10</f>
        <v/>
      </c>
      <c r="AH10" s="7" t="n">
        <v>0</v>
      </c>
      <c r="AI10" s="7" t="n">
        <v>0</v>
      </c>
      <c r="AJ10" s="7" t="n">
        <v>0</v>
      </c>
      <c r="AK10" s="7" t="n">
        <v>0</v>
      </c>
      <c r="AL10" s="7" t="n">
        <v>0</v>
      </c>
      <c r="AM10" s="7" t="n">
        <v>0</v>
      </c>
      <c r="AN10" s="7" t="n">
        <v>8</v>
      </c>
      <c r="AO10" s="7">
        <f>ROUND(AN10*BP10/100,0)*100</f>
        <v/>
      </c>
      <c r="AP10" s="7" t="n">
        <v>0</v>
      </c>
      <c r="AQ10" s="7">
        <f>AI10-AO10</f>
        <v/>
      </c>
      <c r="AR10" s="7" t="n">
        <v>0</v>
      </c>
      <c r="AS10" s="7" t="n">
        <v>0</v>
      </c>
      <c r="AT10" s="7" t="n">
        <v>0</v>
      </c>
      <c r="AU10" s="7" t="n">
        <v>0</v>
      </c>
      <c r="AV10" s="7" t="n">
        <v>0</v>
      </c>
      <c r="AW10" s="7" t="n">
        <v>0</v>
      </c>
      <c r="AX10" s="7" t="n">
        <v>3</v>
      </c>
      <c r="AY10" s="7">
        <f>ROUND(AX10*BP10/100,0)*100</f>
        <v/>
      </c>
      <c r="AZ10" s="7" t="n">
        <v>0</v>
      </c>
      <c r="BA10" s="7">
        <f>AS10-AY10</f>
        <v/>
      </c>
      <c r="BB10" s="7" t="n">
        <v>0</v>
      </c>
      <c r="BC10" s="6" t="n"/>
      <c r="BD10" s="7">
        <f>SUM(J10,T10,AD10,AN10,AX10)</f>
        <v/>
      </c>
      <c r="BE10" s="7">
        <f>SUM(F10,P10,Z10,AJ10,AT10)</f>
        <v/>
      </c>
      <c r="BF10" s="7">
        <f>SUM(N10,X10,AH10,AR10,BB10)</f>
        <v/>
      </c>
      <c r="BG10" s="7">
        <f>SUM(L10,V10,AF10,AP10,AZ10)</f>
        <v/>
      </c>
      <c r="BH10" s="7">
        <f>SUM(I10,S10,AC10,AM10,AW10)</f>
        <v/>
      </c>
      <c r="BI10" s="7" t="n">
        <v>0</v>
      </c>
      <c r="BJ10" s="7">
        <f>SUM(H10,R10,AB10,AL10,AV10)</f>
        <v/>
      </c>
      <c r="BK10" s="7">
        <f>SUM(K10,U10,AE10,AO10,AY10)</f>
        <v/>
      </c>
      <c r="BL10" s="7">
        <f>SUM(E10,O10,Y10,AI10,AS10)</f>
        <v/>
      </c>
      <c r="BM10" s="7">
        <f>SUM(G10,Q10,AA10,AK10,AU10)</f>
        <v/>
      </c>
      <c r="BN10" s="7" t="n">
        <v>0</v>
      </c>
      <c r="BO10" s="7">
        <f>BL10+BM10+BN10</f>
        <v/>
      </c>
      <c r="BP10" s="7" t="n">
        <v>1686.933333333333</v>
      </c>
      <c r="BQ10" s="7">
        <f>BO10/19*31</f>
        <v/>
      </c>
      <c r="BR10" s="7">
        <f>IFERROR(BL10/BE10,0)</f>
        <v/>
      </c>
    </row>
    <row r="11">
      <c r="A11" s="6" t="n">
        <v>5</v>
      </c>
      <c r="B11" s="6" t="inlineStr">
        <is>
          <t>2019-07-07</t>
        </is>
      </c>
      <c r="C11" s="6" t="inlineStr">
        <is>
          <t>ТВК</t>
        </is>
      </c>
      <c r="D11" s="6" t="inlineStr">
        <is>
          <t>Егиазарян Эльмира Яновна</t>
        </is>
      </c>
      <c r="E11" s="7" t="n">
        <v>16681.75</v>
      </c>
      <c r="F11" s="7" t="n">
        <v>7</v>
      </c>
      <c r="G11" s="7" t="n">
        <v>0</v>
      </c>
      <c r="H11" s="7" t="n">
        <v>0</v>
      </c>
      <c r="I11" s="7" t="n">
        <v>0</v>
      </c>
      <c r="J11" s="7" t="n">
        <v>9</v>
      </c>
      <c r="K11" s="7">
        <f>ROUND(J11*BP11/100,0)*100</f>
        <v/>
      </c>
      <c r="L11" s="7" t="n">
        <v>0</v>
      </c>
      <c r="M11" s="7">
        <f>E11-K11</f>
        <v/>
      </c>
      <c r="N11" s="7" t="n">
        <v>0</v>
      </c>
      <c r="O11" s="7" t="n">
        <v>19087</v>
      </c>
      <c r="P11" s="7" t="n">
        <v>8</v>
      </c>
      <c r="Q11" s="7" t="n">
        <v>0</v>
      </c>
      <c r="R11" s="7" t="n">
        <v>0</v>
      </c>
      <c r="S11" s="7" t="n">
        <v>0</v>
      </c>
      <c r="T11" s="7" t="n">
        <v>9</v>
      </c>
      <c r="U11" s="7">
        <f>ROUND(T11*BP11/100,0)*100</f>
        <v/>
      </c>
      <c r="V11" s="7" t="n">
        <v>0</v>
      </c>
      <c r="W11" s="7">
        <f>O11-U11</f>
        <v/>
      </c>
      <c r="X11" s="7" t="n">
        <v>0</v>
      </c>
      <c r="Y11" s="7" t="n">
        <v>11853.25</v>
      </c>
      <c r="Z11" s="7" t="n">
        <v>5</v>
      </c>
      <c r="AA11" s="7" t="n">
        <v>0</v>
      </c>
      <c r="AB11" s="7" t="n">
        <v>0</v>
      </c>
      <c r="AC11" s="7" t="n">
        <v>0</v>
      </c>
      <c r="AD11" s="7" t="n">
        <v>9</v>
      </c>
      <c r="AE11" s="7">
        <f>ROUND(AD11*BP11/100,0)*100</f>
        <v/>
      </c>
      <c r="AF11" s="7" t="n">
        <v>0</v>
      </c>
      <c r="AG11" s="7">
        <f>Y11-AE11</f>
        <v/>
      </c>
      <c r="AH11" s="7" t="n">
        <v>0</v>
      </c>
      <c r="AI11" s="7" t="n">
        <v>0</v>
      </c>
      <c r="AJ11" s="7" t="n">
        <v>0</v>
      </c>
      <c r="AK11" s="7" t="n">
        <v>0</v>
      </c>
      <c r="AL11" s="7" t="n">
        <v>0</v>
      </c>
      <c r="AM11" s="7" t="n">
        <v>0</v>
      </c>
      <c r="AN11" s="7" t="n">
        <v>9</v>
      </c>
      <c r="AO11" s="7">
        <f>ROUND(AN11*BP11/100,0)*100</f>
        <v/>
      </c>
      <c r="AP11" s="7" t="n">
        <v>0</v>
      </c>
      <c r="AQ11" s="7">
        <f>AI11-AO11</f>
        <v/>
      </c>
      <c r="AR11" s="7" t="n">
        <v>0</v>
      </c>
      <c r="AS11" s="7" t="n">
        <v>0</v>
      </c>
      <c r="AT11" s="7" t="n">
        <v>0</v>
      </c>
      <c r="AU11" s="7" t="n">
        <v>0</v>
      </c>
      <c r="AV11" s="7" t="n">
        <v>0</v>
      </c>
      <c r="AW11" s="7" t="n">
        <v>0</v>
      </c>
      <c r="AX11" s="7" t="n">
        <v>4</v>
      </c>
      <c r="AY11" s="7">
        <f>ROUND(AX11*BP11/100,0)*100</f>
        <v/>
      </c>
      <c r="AZ11" s="7" t="n">
        <v>0</v>
      </c>
      <c r="BA11" s="7">
        <f>AS11-AY11</f>
        <v/>
      </c>
      <c r="BB11" s="7" t="n">
        <v>0</v>
      </c>
      <c r="BC11" s="6" t="n"/>
      <c r="BD11" s="7">
        <f>SUM(J11,T11,AD11,AN11,AX11)</f>
        <v/>
      </c>
      <c r="BE11" s="7">
        <f>SUM(F11,P11,Z11,AJ11,AT11)</f>
        <v/>
      </c>
      <c r="BF11" s="7">
        <f>SUM(N11,X11,AH11,AR11,BB11)</f>
        <v/>
      </c>
      <c r="BG11" s="7">
        <f>SUM(L11,V11,AF11,AP11,AZ11)</f>
        <v/>
      </c>
      <c r="BH11" s="7">
        <f>SUM(I11,S11,AC11,AM11,AW11)</f>
        <v/>
      </c>
      <c r="BI11" s="7" t="n">
        <v>0</v>
      </c>
      <c r="BJ11" s="7">
        <f>SUM(H11,R11,AB11,AL11,AV11)</f>
        <v/>
      </c>
      <c r="BK11" s="7">
        <f>SUM(K11,U11,AE11,AO11,AY11)</f>
        <v/>
      </c>
      <c r="BL11" s="7">
        <f>SUM(E11,O11,Y11,AI11,AS11)</f>
        <v/>
      </c>
      <c r="BM11" s="7">
        <f>SUM(G11,Q11,AA11,AK11,AU11)</f>
        <v/>
      </c>
      <c r="BN11" s="7" t="n">
        <v>0</v>
      </c>
      <c r="BO11" s="7">
        <f>BL11+BM11+BN11</f>
        <v/>
      </c>
      <c r="BP11" s="7" t="n">
        <v>2402.867647058823</v>
      </c>
      <c r="BQ11" s="7">
        <f>BO11/19*31</f>
        <v/>
      </c>
      <c r="BR11" s="7">
        <f>IFERROR(BL11/BE11,0)</f>
        <v/>
      </c>
    </row>
    <row r="12">
      <c r="A12" s="6" t="n">
        <v>6</v>
      </c>
      <c r="B12" s="6" t="inlineStr">
        <is>
          <t>2025-08-01</t>
        </is>
      </c>
      <c r="C12" s="6" t="inlineStr">
        <is>
          <t>МТ</t>
        </is>
      </c>
      <c r="D12" s="6" t="inlineStr">
        <is>
          <t>Ершов Данил Викторович</t>
        </is>
      </c>
      <c r="E12" s="7" t="n">
        <v>11601.75</v>
      </c>
      <c r="F12" s="7" t="n">
        <v>7</v>
      </c>
      <c r="G12" s="7" t="n">
        <v>0</v>
      </c>
      <c r="H12" s="7" t="n">
        <v>0</v>
      </c>
      <c r="I12" s="7" t="n">
        <v>0</v>
      </c>
      <c r="J12" s="7" t="n">
        <v>17</v>
      </c>
      <c r="K12" s="7">
        <f>ROUND(J12*BP12/100,0)*100</f>
        <v/>
      </c>
      <c r="L12" s="7" t="n">
        <v>0</v>
      </c>
      <c r="M12" s="7">
        <f>E12-K12</f>
        <v/>
      </c>
      <c r="N12" s="7" t="n">
        <v>0</v>
      </c>
      <c r="O12" s="7" t="n">
        <v>21014.5</v>
      </c>
      <c r="P12" s="7" t="n">
        <v>11</v>
      </c>
      <c r="Q12" s="7" t="n">
        <v>0</v>
      </c>
      <c r="R12" s="7" t="n">
        <v>0</v>
      </c>
      <c r="S12" s="7" t="n">
        <v>0</v>
      </c>
      <c r="T12" s="7" t="n">
        <v>17</v>
      </c>
      <c r="U12" s="7">
        <f>ROUND(T12*BP12/100,0)*100</f>
        <v/>
      </c>
      <c r="V12" s="7" t="n">
        <v>0</v>
      </c>
      <c r="W12" s="7">
        <f>O12-U12</f>
        <v/>
      </c>
      <c r="X12" s="7" t="n">
        <v>0</v>
      </c>
      <c r="Y12" s="7" t="n">
        <v>11602.75</v>
      </c>
      <c r="Z12" s="7" t="n">
        <v>6</v>
      </c>
      <c r="AA12" s="7" t="n">
        <v>0</v>
      </c>
      <c r="AB12" s="7" t="n">
        <v>0</v>
      </c>
      <c r="AC12" s="7" t="n">
        <v>1</v>
      </c>
      <c r="AD12" s="7" t="n">
        <v>17</v>
      </c>
      <c r="AE12" s="7">
        <f>ROUND(AD12*BP12/100,0)*100</f>
        <v/>
      </c>
      <c r="AF12" s="7" t="n">
        <v>0</v>
      </c>
      <c r="AG12" s="7">
        <f>Y12-AE12</f>
        <v/>
      </c>
      <c r="AH12" s="7" t="n">
        <v>0</v>
      </c>
      <c r="AI12" s="7" t="n">
        <v>0</v>
      </c>
      <c r="AJ12" s="7" t="n">
        <v>0</v>
      </c>
      <c r="AK12" s="7" t="n">
        <v>0</v>
      </c>
      <c r="AL12" s="7" t="n">
        <v>0</v>
      </c>
      <c r="AM12" s="7" t="n">
        <v>0</v>
      </c>
      <c r="AN12" s="7" t="n">
        <v>17</v>
      </c>
      <c r="AO12" s="7">
        <f>ROUND(AN12*BP12/100,0)*100</f>
        <v/>
      </c>
      <c r="AP12" s="7" t="n">
        <v>0</v>
      </c>
      <c r="AQ12" s="7">
        <f>AI12-AO12</f>
        <v/>
      </c>
      <c r="AR12" s="7" t="n">
        <v>0</v>
      </c>
      <c r="AS12" s="7" t="n">
        <v>0</v>
      </c>
      <c r="AT12" s="7" t="n">
        <v>0</v>
      </c>
      <c r="AU12" s="7" t="n">
        <v>0</v>
      </c>
      <c r="AV12" s="7" t="n">
        <v>0</v>
      </c>
      <c r="AW12" s="7" t="n">
        <v>0</v>
      </c>
      <c r="AX12" s="7" t="n">
        <v>7</v>
      </c>
      <c r="AY12" s="7">
        <f>ROUND(AX12*BP12/100,0)*100</f>
        <v/>
      </c>
      <c r="AZ12" s="7" t="n">
        <v>0</v>
      </c>
      <c r="BA12" s="7">
        <f>AS12-AY12</f>
        <v/>
      </c>
      <c r="BB12" s="7" t="n">
        <v>0</v>
      </c>
      <c r="BC12" s="6" t="n"/>
      <c r="BD12" s="7">
        <f>SUM(J12,T12,AD12,AN12,AX12)</f>
        <v/>
      </c>
      <c r="BE12" s="7">
        <f>SUM(F12,P12,Z12,AJ12,AT12)</f>
        <v/>
      </c>
      <c r="BF12" s="7">
        <f>SUM(N12,X12,AH12,AR12,BB12)</f>
        <v/>
      </c>
      <c r="BG12" s="7">
        <f>SUM(L12,V12,AF12,AP12,AZ12)</f>
        <v/>
      </c>
      <c r="BH12" s="7">
        <f>SUM(I12,S12,AC12,AM12,AW12)</f>
        <v/>
      </c>
      <c r="BI12" s="7" t="n">
        <v>0</v>
      </c>
      <c r="BJ12" s="7">
        <f>SUM(H12,R12,AB12,AL12,AV12)</f>
        <v/>
      </c>
      <c r="BK12" s="7">
        <f>SUM(K12,U12,AE12,AO12,AY12)</f>
        <v/>
      </c>
      <c r="BL12" s="7">
        <f>SUM(E12,O12,Y12,AI12,AS12)</f>
        <v/>
      </c>
      <c r="BM12" s="7">
        <f>SUM(G12,Q12,AA12,AK12,AU12)</f>
        <v/>
      </c>
      <c r="BN12" s="7" t="n">
        <v>0</v>
      </c>
      <c r="BO12" s="7">
        <f>BL12+BM12+BN12</f>
        <v/>
      </c>
      <c r="BP12" s="7" t="n">
        <v>1827.919230769231</v>
      </c>
      <c r="BQ12" s="7">
        <f>BO12/19*31</f>
        <v/>
      </c>
      <c r="BR12" s="7">
        <f>IFERROR(BL12/BE12,0)</f>
        <v/>
      </c>
    </row>
    <row r="13">
      <c r="A13" s="6" t="n">
        <v>7</v>
      </c>
      <c r="B13" s="6" t="inlineStr">
        <is>
          <t>2025-05-15</t>
        </is>
      </c>
      <c r="C13" s="6" t="inlineStr">
        <is>
          <t>ПТ</t>
        </is>
      </c>
      <c r="D13" s="6" t="inlineStr">
        <is>
          <t>Зинченко Лидия Ивановна</t>
        </is>
      </c>
      <c r="E13" s="7" t="n">
        <v>6565</v>
      </c>
      <c r="F13" s="7" t="n">
        <v>4</v>
      </c>
      <c r="G13" s="7" t="n">
        <v>0</v>
      </c>
      <c r="H13" s="7" t="n">
        <v>0</v>
      </c>
      <c r="I13" s="7" t="n">
        <v>0</v>
      </c>
      <c r="J13" s="7" t="n">
        <v>6</v>
      </c>
      <c r="K13" s="7">
        <f>ROUND(J13*BP13/100,0)*100</f>
        <v/>
      </c>
      <c r="L13" s="7" t="n">
        <v>0</v>
      </c>
      <c r="M13" s="7">
        <f>E13-K13</f>
        <v/>
      </c>
      <c r="N13" s="7" t="n">
        <v>1</v>
      </c>
      <c r="O13" s="7" t="n">
        <v>0</v>
      </c>
      <c r="P13" s="7" t="n">
        <v>0</v>
      </c>
      <c r="Q13" s="7" t="n">
        <v>0</v>
      </c>
      <c r="R13" s="7" t="n">
        <v>0</v>
      </c>
      <c r="S13" s="7" t="n">
        <v>0</v>
      </c>
      <c r="T13" s="7" t="n">
        <v>6</v>
      </c>
      <c r="U13" s="7">
        <f>ROUND(T13*BP13/100,0)*100</f>
        <v/>
      </c>
      <c r="V13" s="7" t="n">
        <v>0</v>
      </c>
      <c r="W13" s="7">
        <f>O13-U13</f>
        <v/>
      </c>
      <c r="X13" s="7" t="n">
        <v>0</v>
      </c>
      <c r="Y13" s="7" t="n">
        <v>4914</v>
      </c>
      <c r="Z13" s="7" t="n">
        <v>3</v>
      </c>
      <c r="AA13" s="7" t="n">
        <v>0</v>
      </c>
      <c r="AB13" s="7" t="n">
        <v>0</v>
      </c>
      <c r="AC13" s="7" t="n">
        <v>0</v>
      </c>
      <c r="AD13" s="7" t="n">
        <v>6</v>
      </c>
      <c r="AE13" s="7">
        <f>ROUND(AD13*BP13/100,0)*100</f>
        <v/>
      </c>
      <c r="AF13" s="7" t="n">
        <v>0</v>
      </c>
      <c r="AG13" s="7">
        <f>Y13-AE13</f>
        <v/>
      </c>
      <c r="AH13" s="7" t="n">
        <v>0</v>
      </c>
      <c r="AI13" s="7" t="n">
        <v>0</v>
      </c>
      <c r="AJ13" s="7" t="n">
        <v>0</v>
      </c>
      <c r="AK13" s="7" t="n">
        <v>0</v>
      </c>
      <c r="AL13" s="7" t="n">
        <v>0</v>
      </c>
      <c r="AM13" s="7" t="n">
        <v>0</v>
      </c>
      <c r="AN13" s="7" t="n">
        <v>6</v>
      </c>
      <c r="AO13" s="7">
        <f>ROUND(AN13*BP13/100,0)*100</f>
        <v/>
      </c>
      <c r="AP13" s="7" t="n">
        <v>0</v>
      </c>
      <c r="AQ13" s="7">
        <f>AI13-AO13</f>
        <v/>
      </c>
      <c r="AR13" s="7" t="n">
        <v>0</v>
      </c>
      <c r="AS13" s="7" t="n">
        <v>0</v>
      </c>
      <c r="AT13" s="7" t="n">
        <v>0</v>
      </c>
      <c r="AU13" s="7" t="n">
        <v>0</v>
      </c>
      <c r="AV13" s="7" t="n">
        <v>0</v>
      </c>
      <c r="AW13" s="7" t="n">
        <v>0</v>
      </c>
      <c r="AX13" s="7" t="n">
        <v>2</v>
      </c>
      <c r="AY13" s="7">
        <f>ROUND(AX13*BP13/100,0)*100</f>
        <v/>
      </c>
      <c r="AZ13" s="7" t="n">
        <v>0</v>
      </c>
      <c r="BA13" s="7">
        <f>AS13-AY13</f>
        <v/>
      </c>
      <c r="BB13" s="7" t="n">
        <v>0</v>
      </c>
      <c r="BC13" s="6" t="n"/>
      <c r="BD13" s="7">
        <f>SUM(J13,T13,AD13,AN13,AX13)</f>
        <v/>
      </c>
      <c r="BE13" s="7">
        <f>SUM(F13,P13,Z13,AJ13,AT13)</f>
        <v/>
      </c>
      <c r="BF13" s="7">
        <f>SUM(N13,X13,AH13,AR13,BB13)</f>
        <v/>
      </c>
      <c r="BG13" s="7">
        <f>SUM(L13,V13,AF13,AP13,AZ13)</f>
        <v/>
      </c>
      <c r="BH13" s="7">
        <f>SUM(I13,S13,AC13,AM13,AW13)</f>
        <v/>
      </c>
      <c r="BI13" s="7" t="n">
        <v>0</v>
      </c>
      <c r="BJ13" s="7">
        <f>SUM(H13,R13,AB13,AL13,AV13)</f>
        <v/>
      </c>
      <c r="BK13" s="7">
        <f>SUM(K13,U13,AE13,AO13,AY13)</f>
        <v/>
      </c>
      <c r="BL13" s="7">
        <f>SUM(E13,O13,Y13,AI13,AS13)</f>
        <v/>
      </c>
      <c r="BM13" s="7">
        <f>SUM(G13,Q13,AA13,AK13,AU13)</f>
        <v/>
      </c>
      <c r="BN13" s="7" t="n">
        <v>0</v>
      </c>
      <c r="BO13" s="7">
        <f>BL13+BM13+BN13</f>
        <v/>
      </c>
      <c r="BP13" s="7" t="n">
        <v>1661.904761904762</v>
      </c>
      <c r="BQ13" s="7">
        <f>BO13/19*31</f>
        <v/>
      </c>
      <c r="BR13" s="7">
        <f>IFERROR(BL13/BE13,0)</f>
        <v/>
      </c>
    </row>
    <row r="14">
      <c r="A14" s="6" t="n">
        <v>8</v>
      </c>
      <c r="B14" s="6" t="inlineStr">
        <is>
          <t>2025-08-01</t>
        </is>
      </c>
      <c r="C14" s="6" t="inlineStr">
        <is>
          <t>ПТ</t>
        </is>
      </c>
      <c r="D14" s="6" t="inlineStr">
        <is>
          <t>Корнеев Иван Викторович</t>
        </is>
      </c>
      <c r="E14" s="7" t="n">
        <v>6446.5</v>
      </c>
      <c r="F14" s="7" t="n">
        <v>4</v>
      </c>
      <c r="G14" s="7" t="n">
        <v>0</v>
      </c>
      <c r="H14" s="7" t="n">
        <v>0</v>
      </c>
      <c r="I14" s="7" t="n">
        <v>0</v>
      </c>
      <c r="J14" s="7" t="n">
        <v>17</v>
      </c>
      <c r="K14" s="7">
        <f>ROUND(J14*BP14/100,0)*100</f>
        <v/>
      </c>
      <c r="L14" s="7" t="n">
        <v>0</v>
      </c>
      <c r="M14" s="7">
        <f>E14-K14</f>
        <v/>
      </c>
      <c r="N14" s="7" t="n">
        <v>0</v>
      </c>
      <c r="O14" s="7" t="n">
        <v>8050.5</v>
      </c>
      <c r="P14" s="7" t="n">
        <v>5</v>
      </c>
      <c r="Q14" s="7" t="n">
        <v>0</v>
      </c>
      <c r="R14" s="7" t="n">
        <v>0</v>
      </c>
      <c r="S14" s="7" t="n">
        <v>1</v>
      </c>
      <c r="T14" s="7" t="n">
        <v>17</v>
      </c>
      <c r="U14" s="7">
        <f>ROUND(T14*BP14/100,0)*100</f>
        <v/>
      </c>
      <c r="V14" s="7" t="n">
        <v>0</v>
      </c>
      <c r="W14" s="7">
        <f>O14-U14</f>
        <v/>
      </c>
      <c r="X14" s="7" t="n">
        <v>0</v>
      </c>
      <c r="Y14" s="7" t="n">
        <v>6287</v>
      </c>
      <c r="Z14" s="7" t="n">
        <v>4</v>
      </c>
      <c r="AA14" s="7" t="n">
        <v>0</v>
      </c>
      <c r="AB14" s="7" t="n">
        <v>0</v>
      </c>
      <c r="AC14" s="7" t="n">
        <v>1</v>
      </c>
      <c r="AD14" s="7" t="n">
        <v>17</v>
      </c>
      <c r="AE14" s="7">
        <f>ROUND(AD14*BP14/100,0)*100</f>
        <v/>
      </c>
      <c r="AF14" s="7" t="n">
        <v>0</v>
      </c>
      <c r="AG14" s="7">
        <f>Y14-AE14</f>
        <v/>
      </c>
      <c r="AH14" s="7" t="n">
        <v>0</v>
      </c>
      <c r="AI14" s="7" t="n">
        <v>0</v>
      </c>
      <c r="AJ14" s="7" t="n">
        <v>0</v>
      </c>
      <c r="AK14" s="7" t="n">
        <v>0</v>
      </c>
      <c r="AL14" s="7" t="n">
        <v>0</v>
      </c>
      <c r="AM14" s="7" t="n">
        <v>0</v>
      </c>
      <c r="AN14" s="7" t="n">
        <v>17</v>
      </c>
      <c r="AO14" s="7">
        <f>ROUND(AN14*BP14/100,0)*100</f>
        <v/>
      </c>
      <c r="AP14" s="7" t="n">
        <v>0</v>
      </c>
      <c r="AQ14" s="7">
        <f>AI14-AO14</f>
        <v/>
      </c>
      <c r="AR14" s="7" t="n">
        <v>0</v>
      </c>
      <c r="AS14" s="7" t="n">
        <v>0</v>
      </c>
      <c r="AT14" s="7" t="n">
        <v>0</v>
      </c>
      <c r="AU14" s="7" t="n">
        <v>0</v>
      </c>
      <c r="AV14" s="7" t="n">
        <v>0</v>
      </c>
      <c r="AW14" s="7" t="n">
        <v>0</v>
      </c>
      <c r="AX14" s="7" t="n">
        <v>7</v>
      </c>
      <c r="AY14" s="7">
        <f>ROUND(AX14*BP14/100,0)*100</f>
        <v/>
      </c>
      <c r="AZ14" s="7" t="n">
        <v>0</v>
      </c>
      <c r="BA14" s="7">
        <f>AS14-AY14</f>
        <v/>
      </c>
      <c r="BB14" s="7" t="n">
        <v>0</v>
      </c>
      <c r="BC14" s="6" t="n"/>
      <c r="BD14" s="7">
        <f>SUM(J14,T14,AD14,AN14,AX14)</f>
        <v/>
      </c>
      <c r="BE14" s="7">
        <f>SUM(F14,P14,Z14,AJ14,AT14)</f>
        <v/>
      </c>
      <c r="BF14" s="7">
        <f>SUM(N14,X14,AH14,AR14,BB14)</f>
        <v/>
      </c>
      <c r="BG14" s="7">
        <f>SUM(L14,V14,AF14,AP14,AZ14)</f>
        <v/>
      </c>
      <c r="BH14" s="7">
        <f>SUM(I14,S14,AC14,AM14,AW14)</f>
        <v/>
      </c>
      <c r="BI14" s="7" t="n">
        <v>0</v>
      </c>
      <c r="BJ14" s="7">
        <f>SUM(H14,R14,AB14,AL14,AV14)</f>
        <v/>
      </c>
      <c r="BK14" s="7">
        <f>SUM(K14,U14,AE14,AO14,AY14)</f>
        <v/>
      </c>
      <c r="BL14" s="7">
        <f>SUM(E14,O14,Y14,AI14,AS14)</f>
        <v/>
      </c>
      <c r="BM14" s="7">
        <f>SUM(G14,Q14,AA14,AK14,AU14)</f>
        <v/>
      </c>
      <c r="BN14" s="7" t="n">
        <v>0</v>
      </c>
      <c r="BO14" s="7">
        <f>BL14+BM14+BN14</f>
        <v/>
      </c>
      <c r="BP14" s="7" t="n">
        <v>1527.63015625</v>
      </c>
      <c r="BQ14" s="7">
        <f>BO14/19*31</f>
        <v/>
      </c>
      <c r="BR14" s="7">
        <f>IFERROR(BL14/BE14,0)</f>
        <v/>
      </c>
    </row>
    <row r="15">
      <c r="A15" s="6" t="n">
        <v>9</v>
      </c>
      <c r="B15" s="6" t="inlineStr">
        <is>
          <t>2026-06-16</t>
        </is>
      </c>
      <c r="C15" s="6" t="inlineStr">
        <is>
          <t>ПТ</t>
        </is>
      </c>
      <c r="D15" s="6" t="inlineStr">
        <is>
          <t>Распутина Екатерина Александровна</t>
        </is>
      </c>
      <c r="E15" s="7" t="n">
        <v>3109.5</v>
      </c>
      <c r="F15" s="7" t="n">
        <v>2</v>
      </c>
      <c r="G15" s="7" t="n">
        <v>0</v>
      </c>
      <c r="H15" s="7" t="n">
        <v>0</v>
      </c>
      <c r="I15" s="7" t="n">
        <v>0</v>
      </c>
      <c r="J15" s="7" t="n">
        <v>3</v>
      </c>
      <c r="K15" s="7">
        <f>ROUND(J15*BP15/100,0)*100</f>
        <v/>
      </c>
      <c r="L15" s="7" t="n">
        <v>0</v>
      </c>
      <c r="M15" s="7">
        <f>E15-K15</f>
        <v/>
      </c>
      <c r="N15" s="7" t="n">
        <v>0</v>
      </c>
      <c r="O15" s="7" t="n">
        <v>4664.25</v>
      </c>
      <c r="P15" s="7" t="n">
        <v>3</v>
      </c>
      <c r="Q15" s="7" t="n">
        <v>0</v>
      </c>
      <c r="R15" s="7" t="n">
        <v>0</v>
      </c>
      <c r="S15" s="7" t="n">
        <v>2</v>
      </c>
      <c r="T15" s="7" t="n">
        <v>3</v>
      </c>
      <c r="U15" s="7">
        <f>ROUND(T15*BP15/100,0)*100</f>
        <v/>
      </c>
      <c r="V15" s="7" t="n">
        <v>0</v>
      </c>
      <c r="W15" s="7">
        <f>O15-U15</f>
        <v/>
      </c>
      <c r="X15" s="7" t="n">
        <v>0</v>
      </c>
      <c r="Y15" s="7" t="n">
        <v>3143.25</v>
      </c>
      <c r="Z15" s="7" t="n">
        <v>2</v>
      </c>
      <c r="AA15" s="7" t="n">
        <v>0</v>
      </c>
      <c r="AB15" s="7" t="n">
        <v>0</v>
      </c>
      <c r="AC15" s="7" t="n">
        <v>2</v>
      </c>
      <c r="AD15" s="7" t="n">
        <v>3</v>
      </c>
      <c r="AE15" s="7">
        <f>ROUND(AD15*BP15/100,0)*100</f>
        <v/>
      </c>
      <c r="AF15" s="7" t="n">
        <v>0</v>
      </c>
      <c r="AG15" s="7">
        <f>Y15-AE15</f>
        <v/>
      </c>
      <c r="AH15" s="7" t="n">
        <v>0</v>
      </c>
      <c r="AI15" s="7" t="n">
        <v>0</v>
      </c>
      <c r="AJ15" s="7" t="n">
        <v>0</v>
      </c>
      <c r="AK15" s="7" t="n">
        <v>0</v>
      </c>
      <c r="AL15" s="7" t="n">
        <v>0</v>
      </c>
      <c r="AM15" s="7" t="n">
        <v>0</v>
      </c>
      <c r="AN15" s="7" t="n">
        <v>3</v>
      </c>
      <c r="AO15" s="7">
        <f>ROUND(AN15*BP15/100,0)*100</f>
        <v/>
      </c>
      <c r="AP15" s="7" t="n">
        <v>0</v>
      </c>
      <c r="AQ15" s="7">
        <f>AI15-AO15</f>
        <v/>
      </c>
      <c r="AR15" s="7" t="n">
        <v>0</v>
      </c>
      <c r="AS15" s="7" t="n">
        <v>0</v>
      </c>
      <c r="AT15" s="7" t="n">
        <v>0</v>
      </c>
      <c r="AU15" s="7" t="n">
        <v>0</v>
      </c>
      <c r="AV15" s="7" t="n">
        <v>0</v>
      </c>
      <c r="AW15" s="7" t="n">
        <v>0</v>
      </c>
      <c r="AX15" s="7" t="n">
        <v>1</v>
      </c>
      <c r="AY15" s="7">
        <f>ROUND(AX15*BP15/100,0)*100</f>
        <v/>
      </c>
      <c r="AZ15" s="7" t="n">
        <v>0</v>
      </c>
      <c r="BA15" s="7">
        <f>AS15-AY15</f>
        <v/>
      </c>
      <c r="BB15" s="7" t="n">
        <v>0</v>
      </c>
      <c r="BC15" s="6" t="n"/>
      <c r="BD15" s="7">
        <f>SUM(J15,T15,AD15,AN15,AX15)</f>
        <v/>
      </c>
      <c r="BE15" s="7">
        <f>SUM(F15,P15,Z15,AJ15,AT15)</f>
        <v/>
      </c>
      <c r="BF15" s="7">
        <f>SUM(N15,X15,AH15,AR15,BB15)</f>
        <v/>
      </c>
      <c r="BG15" s="7">
        <f>SUM(L15,V15,AF15,AP15,AZ15)</f>
        <v/>
      </c>
      <c r="BH15" s="7">
        <f>SUM(I15,S15,AC15,AM15,AW15)</f>
        <v/>
      </c>
      <c r="BI15" s="7" t="n">
        <v>0</v>
      </c>
      <c r="BJ15" s="7">
        <f>SUM(H15,R15,AB15,AL15,AV15)</f>
        <v/>
      </c>
      <c r="BK15" s="7">
        <f>SUM(K15,U15,AE15,AO15,AY15)</f>
        <v/>
      </c>
      <c r="BL15" s="7">
        <f>SUM(E15,O15,Y15,AI15,AS15)</f>
        <v/>
      </c>
      <c r="BM15" s="7">
        <f>SUM(G15,Q15,AA15,AK15,AU15)</f>
        <v/>
      </c>
      <c r="BN15" s="7" t="n">
        <v>0</v>
      </c>
      <c r="BO15" s="7">
        <f>BL15+BM15+BN15</f>
        <v/>
      </c>
      <c r="BP15" s="7" t="n">
        <v>499.95</v>
      </c>
      <c r="BQ15" s="7">
        <f>BO15/19*31</f>
        <v/>
      </c>
      <c r="BR15" s="7">
        <f>IFERROR(BL15/BE15,0)</f>
        <v/>
      </c>
    </row>
    <row r="16">
      <c r="A16" s="6" t="n">
        <v>10</v>
      </c>
      <c r="B16" s="6" t="inlineStr">
        <is>
          <t>2026-01-02</t>
        </is>
      </c>
      <c r="C16" s="6" t="inlineStr">
        <is>
          <t>ПТ</t>
        </is>
      </c>
      <c r="D16" s="6" t="inlineStr">
        <is>
          <t>Рочев Игорь Алексеевич</t>
        </is>
      </c>
      <c r="E16" s="7" t="n">
        <v>44224.5</v>
      </c>
      <c r="F16" s="7" t="n">
        <v>20</v>
      </c>
      <c r="G16" s="7" t="n">
        <v>0</v>
      </c>
      <c r="H16" s="7" t="n">
        <v>0</v>
      </c>
      <c r="I16" s="7" t="n">
        <v>0</v>
      </c>
      <c r="J16" s="7" t="n">
        <v>22</v>
      </c>
      <c r="K16" s="7">
        <f>ROUND(J16*BP16/100,0)*100</f>
        <v/>
      </c>
      <c r="L16" s="7" t="n">
        <v>0</v>
      </c>
      <c r="M16" s="7">
        <f>E16-K16</f>
        <v/>
      </c>
      <c r="N16" s="7" t="n">
        <v>0</v>
      </c>
      <c r="O16" s="7" t="n">
        <v>45652.5</v>
      </c>
      <c r="P16" s="7" t="n">
        <v>20</v>
      </c>
      <c r="Q16" s="7" t="n">
        <v>0</v>
      </c>
      <c r="R16" s="7" t="n">
        <v>0</v>
      </c>
      <c r="S16" s="7" t="n">
        <v>0</v>
      </c>
      <c r="T16" s="7" t="n">
        <v>22</v>
      </c>
      <c r="U16" s="7">
        <f>ROUND(T16*BP16/100,0)*100</f>
        <v/>
      </c>
      <c r="V16" s="7" t="n">
        <v>0</v>
      </c>
      <c r="W16" s="7">
        <f>O16-U16</f>
        <v/>
      </c>
      <c r="X16" s="7" t="n">
        <v>0</v>
      </c>
      <c r="Y16" s="7" t="n">
        <v>34731.5</v>
      </c>
      <c r="Z16" s="7" t="n">
        <v>15</v>
      </c>
      <c r="AA16" s="7" t="n">
        <v>0</v>
      </c>
      <c r="AB16" s="7" t="n">
        <v>0</v>
      </c>
      <c r="AC16" s="7" t="n">
        <v>0</v>
      </c>
      <c r="AD16" s="7" t="n">
        <v>22</v>
      </c>
      <c r="AE16" s="7">
        <f>ROUND(AD16*BP16/100,0)*100</f>
        <v/>
      </c>
      <c r="AF16" s="7" t="n">
        <v>0</v>
      </c>
      <c r="AG16" s="7">
        <f>Y16-AE16</f>
        <v/>
      </c>
      <c r="AH16" s="7" t="n">
        <v>0</v>
      </c>
      <c r="AI16" s="7" t="n">
        <v>0</v>
      </c>
      <c r="AJ16" s="7" t="n">
        <v>0</v>
      </c>
      <c r="AK16" s="7" t="n">
        <v>0</v>
      </c>
      <c r="AL16" s="7" t="n">
        <v>0</v>
      </c>
      <c r="AM16" s="7" t="n">
        <v>0</v>
      </c>
      <c r="AN16" s="7" t="n">
        <v>22</v>
      </c>
      <c r="AO16" s="7">
        <f>ROUND(AN16*BP16/100,0)*100</f>
        <v/>
      </c>
      <c r="AP16" s="7" t="n">
        <v>0</v>
      </c>
      <c r="AQ16" s="7">
        <f>AI16-AO16</f>
        <v/>
      </c>
      <c r="AR16" s="7" t="n">
        <v>0</v>
      </c>
      <c r="AS16" s="7" t="n">
        <v>0</v>
      </c>
      <c r="AT16" s="7" t="n">
        <v>0</v>
      </c>
      <c r="AU16" s="7" t="n">
        <v>0</v>
      </c>
      <c r="AV16" s="7" t="n">
        <v>0</v>
      </c>
      <c r="AW16" s="7" t="n">
        <v>0</v>
      </c>
      <c r="AX16" s="7" t="n">
        <v>9</v>
      </c>
      <c r="AY16" s="7">
        <f>ROUND(AX16*BP16/100,0)*100</f>
        <v/>
      </c>
      <c r="AZ16" s="7" t="n">
        <v>0</v>
      </c>
      <c r="BA16" s="7">
        <f>AS16-AY16</f>
        <v/>
      </c>
      <c r="BB16" s="7" t="n">
        <v>0</v>
      </c>
      <c r="BC16" s="6" t="n"/>
      <c r="BD16" s="7">
        <f>SUM(J16,T16,AD16,AN16,AX16)</f>
        <v/>
      </c>
      <c r="BE16" s="7">
        <f>SUM(F16,P16,Z16,AJ16,AT16)</f>
        <v/>
      </c>
      <c r="BF16" s="7">
        <f>SUM(N16,X16,AH16,AR16,BB16)</f>
        <v/>
      </c>
      <c r="BG16" s="7">
        <f>SUM(L16,V16,AF16,AP16,AZ16)</f>
        <v/>
      </c>
      <c r="BH16" s="7">
        <f>SUM(I16,S16,AC16,AM16,AW16)</f>
        <v/>
      </c>
      <c r="BI16" s="7" t="n">
        <v>0</v>
      </c>
      <c r="BJ16" s="7">
        <f>SUM(H16,R16,AB16,AL16,AV16)</f>
        <v/>
      </c>
      <c r="BK16" s="7">
        <f>SUM(K16,U16,AE16,AO16,AY16)</f>
        <v/>
      </c>
      <c r="BL16" s="7">
        <f>SUM(E16,O16,Y16,AI16,AS16)</f>
        <v/>
      </c>
      <c r="BM16" s="7">
        <f>SUM(G16,Q16,AA16,AK16,AU16)</f>
        <v/>
      </c>
      <c r="BN16" s="7" t="n">
        <v>0</v>
      </c>
      <c r="BO16" s="7">
        <f>BL16+BM16+BN16</f>
        <v/>
      </c>
      <c r="BP16" s="7" t="n">
        <v>2074.593373493976</v>
      </c>
      <c r="BQ16" s="7">
        <f>BO16/19*31</f>
        <v/>
      </c>
      <c r="BR16" s="7">
        <f>IFERROR(BL16/BE16,0)</f>
        <v/>
      </c>
    </row>
    <row r="17">
      <c r="A17" s="6" t="n">
        <v>11</v>
      </c>
      <c r="B17" s="6" t="inlineStr">
        <is>
          <t>2026-01-02</t>
        </is>
      </c>
      <c r="C17" s="6" t="inlineStr">
        <is>
          <t>ПТ</t>
        </is>
      </c>
      <c r="D17" s="6" t="inlineStr">
        <is>
          <t>Терехин Андрей Владимирович</t>
        </is>
      </c>
      <c r="E17" s="7" t="n">
        <v>11609.5</v>
      </c>
      <c r="F17" s="7" t="n">
        <v>6</v>
      </c>
      <c r="G17" s="7" t="n">
        <v>0</v>
      </c>
      <c r="H17" s="7" t="n">
        <v>0</v>
      </c>
      <c r="I17" s="7" t="n">
        <v>0</v>
      </c>
      <c r="J17" s="7" t="n">
        <v>8</v>
      </c>
      <c r="K17" s="7">
        <f>ROUND(J17*BP17/100,0)*100</f>
        <v/>
      </c>
      <c r="L17" s="7" t="n">
        <v>0</v>
      </c>
      <c r="M17" s="7">
        <f>E17-K17</f>
        <v/>
      </c>
      <c r="N17" s="7" t="n">
        <v>0</v>
      </c>
      <c r="O17" s="7" t="n">
        <v>7555.5</v>
      </c>
      <c r="P17" s="7" t="n">
        <v>4</v>
      </c>
      <c r="Q17" s="7" t="n">
        <v>0</v>
      </c>
      <c r="R17" s="7" t="n">
        <v>0</v>
      </c>
      <c r="S17" s="7" t="n">
        <v>0</v>
      </c>
      <c r="T17" s="7" t="n">
        <v>8</v>
      </c>
      <c r="U17" s="7">
        <f>ROUND(T17*BP17/100,0)*100</f>
        <v/>
      </c>
      <c r="V17" s="7" t="n">
        <v>0</v>
      </c>
      <c r="W17" s="7">
        <f>O17-U17</f>
        <v/>
      </c>
      <c r="X17" s="7" t="n">
        <v>0</v>
      </c>
      <c r="Y17" s="7" t="n">
        <v>15617.25</v>
      </c>
      <c r="Z17" s="7" t="n">
        <v>8</v>
      </c>
      <c r="AA17" s="7" t="n">
        <v>0</v>
      </c>
      <c r="AB17" s="7" t="n">
        <v>0</v>
      </c>
      <c r="AC17" s="7" t="n">
        <v>0</v>
      </c>
      <c r="AD17" s="7" t="n">
        <v>8</v>
      </c>
      <c r="AE17" s="7">
        <f>ROUND(AD17*BP17/100,0)*100</f>
        <v/>
      </c>
      <c r="AF17" s="7" t="n">
        <v>0</v>
      </c>
      <c r="AG17" s="7">
        <f>Y17-AE17</f>
        <v/>
      </c>
      <c r="AH17" s="7" t="n">
        <v>0</v>
      </c>
      <c r="AI17" s="7" t="n">
        <v>0</v>
      </c>
      <c r="AJ17" s="7" t="n">
        <v>0</v>
      </c>
      <c r="AK17" s="7" t="n">
        <v>0</v>
      </c>
      <c r="AL17" s="7" t="n">
        <v>0</v>
      </c>
      <c r="AM17" s="7" t="n">
        <v>0</v>
      </c>
      <c r="AN17" s="7" t="n">
        <v>8</v>
      </c>
      <c r="AO17" s="7">
        <f>ROUND(AN17*BP17/100,0)*100</f>
        <v/>
      </c>
      <c r="AP17" s="7" t="n">
        <v>0</v>
      </c>
      <c r="AQ17" s="7">
        <f>AI17-AO17</f>
        <v/>
      </c>
      <c r="AR17" s="7" t="n">
        <v>0</v>
      </c>
      <c r="AS17" s="7" t="n">
        <v>0</v>
      </c>
      <c r="AT17" s="7" t="n">
        <v>0</v>
      </c>
      <c r="AU17" s="7" t="n">
        <v>0</v>
      </c>
      <c r="AV17" s="7" t="n">
        <v>0</v>
      </c>
      <c r="AW17" s="7" t="n">
        <v>0</v>
      </c>
      <c r="AX17" s="7" t="n">
        <v>4</v>
      </c>
      <c r="AY17" s="7">
        <f>ROUND(AX17*BP17/100,0)*100</f>
        <v/>
      </c>
      <c r="AZ17" s="7" t="n">
        <v>0</v>
      </c>
      <c r="BA17" s="7">
        <f>AS17-AY17</f>
        <v/>
      </c>
      <c r="BB17" s="7" t="n">
        <v>0</v>
      </c>
      <c r="BC17" s="6" t="n"/>
      <c r="BD17" s="7">
        <f>SUM(J17,T17,AD17,AN17,AX17)</f>
        <v/>
      </c>
      <c r="BE17" s="7">
        <f>SUM(F17,P17,Z17,AJ17,AT17)</f>
        <v/>
      </c>
      <c r="BF17" s="7">
        <f>SUM(N17,X17,AH17,AR17,BB17)</f>
        <v/>
      </c>
      <c r="BG17" s="7">
        <f>SUM(L17,V17,AF17,AP17,AZ17)</f>
        <v/>
      </c>
      <c r="BH17" s="7">
        <f>SUM(I17,S17,AC17,AM17,AW17)</f>
        <v/>
      </c>
      <c r="BI17" s="7" t="n">
        <v>0</v>
      </c>
      <c r="BJ17" s="7">
        <f>SUM(H17,R17,AB17,AL17,AV17)</f>
        <v/>
      </c>
      <c r="BK17" s="7">
        <f>SUM(K17,U17,AE17,AO17,AY17)</f>
        <v/>
      </c>
      <c r="BL17" s="7">
        <f>SUM(E17,O17,Y17,AI17,AS17)</f>
        <v/>
      </c>
      <c r="BM17" s="7">
        <f>SUM(G17,Q17,AA17,AK17,AU17)</f>
        <v/>
      </c>
      <c r="BN17" s="7" t="n">
        <v>0</v>
      </c>
      <c r="BO17" s="7">
        <f>BL17+BM17+BN17</f>
        <v/>
      </c>
      <c r="BP17" s="7" t="n">
        <v>1811.163125</v>
      </c>
      <c r="BQ17" s="7">
        <f>BO17/19*31</f>
        <v/>
      </c>
      <c r="BR17" s="7">
        <f>IFERROR(BL17/BE17,0)</f>
        <v/>
      </c>
    </row>
    <row r="18">
      <c r="A18" s="6" t="n">
        <v>12</v>
      </c>
      <c r="B18" s="6" t="inlineStr">
        <is>
          <t>2026-03-31</t>
        </is>
      </c>
      <c r="C18" s="6" t="inlineStr">
        <is>
          <t>ПТ</t>
        </is>
      </c>
      <c r="D18" s="6" t="inlineStr">
        <is>
          <t>Шамхалов Мурад Камилевич</t>
        </is>
      </c>
      <c r="E18" s="7" t="n">
        <v>14997.5</v>
      </c>
      <c r="F18" s="7" t="n">
        <v>9</v>
      </c>
      <c r="G18" s="7" t="n">
        <v>0</v>
      </c>
      <c r="H18" s="7" t="n">
        <v>0</v>
      </c>
      <c r="I18" s="7" t="n">
        <v>0</v>
      </c>
      <c r="J18" s="7" t="n">
        <v>9</v>
      </c>
      <c r="K18" s="7">
        <f>ROUND(J18*BP18/100,0)*100</f>
        <v/>
      </c>
      <c r="L18" s="7" t="n">
        <v>0</v>
      </c>
      <c r="M18" s="7">
        <f>E18-K18</f>
        <v/>
      </c>
      <c r="N18" s="7" t="n">
        <v>0</v>
      </c>
      <c r="O18" s="7" t="n">
        <v>11542.5</v>
      </c>
      <c r="P18" s="7" t="n">
        <v>7</v>
      </c>
      <c r="Q18" s="7" t="n">
        <v>0</v>
      </c>
      <c r="R18" s="7" t="n">
        <v>0</v>
      </c>
      <c r="S18" s="7" t="n">
        <v>2</v>
      </c>
      <c r="T18" s="7" t="n">
        <v>9</v>
      </c>
      <c r="U18" s="7">
        <f>ROUND(T18*BP18/100,0)*100</f>
        <v/>
      </c>
      <c r="V18" s="7" t="n">
        <v>0</v>
      </c>
      <c r="W18" s="7">
        <f>O18-U18</f>
        <v/>
      </c>
      <c r="X18" s="7" t="n">
        <v>0</v>
      </c>
      <c r="Y18" s="7" t="n">
        <v>4888.75</v>
      </c>
      <c r="Z18" s="7" t="n">
        <v>3</v>
      </c>
      <c r="AA18" s="7" t="n">
        <v>0</v>
      </c>
      <c r="AB18" s="7" t="n">
        <v>0</v>
      </c>
      <c r="AC18" s="7" t="n">
        <v>0</v>
      </c>
      <c r="AD18" s="7" t="n">
        <v>9</v>
      </c>
      <c r="AE18" s="7">
        <f>ROUND(AD18*BP18/100,0)*100</f>
        <v/>
      </c>
      <c r="AF18" s="7" t="n">
        <v>0</v>
      </c>
      <c r="AG18" s="7">
        <f>Y18-AE18</f>
        <v/>
      </c>
      <c r="AH18" s="7" t="n">
        <v>0</v>
      </c>
      <c r="AI18" s="7" t="n">
        <v>0</v>
      </c>
      <c r="AJ18" s="7" t="n">
        <v>0</v>
      </c>
      <c r="AK18" s="7" t="n">
        <v>0</v>
      </c>
      <c r="AL18" s="7" t="n">
        <v>0</v>
      </c>
      <c r="AM18" s="7" t="n">
        <v>0</v>
      </c>
      <c r="AN18" s="7" t="n">
        <v>9</v>
      </c>
      <c r="AO18" s="7">
        <f>ROUND(AN18*BP18/100,0)*100</f>
        <v/>
      </c>
      <c r="AP18" s="7" t="n">
        <v>0</v>
      </c>
      <c r="AQ18" s="7">
        <f>AI18-AO18</f>
        <v/>
      </c>
      <c r="AR18" s="7" t="n">
        <v>0</v>
      </c>
      <c r="AS18" s="7" t="n">
        <v>0</v>
      </c>
      <c r="AT18" s="7" t="n">
        <v>0</v>
      </c>
      <c r="AU18" s="7" t="n">
        <v>0</v>
      </c>
      <c r="AV18" s="7" t="n">
        <v>0</v>
      </c>
      <c r="AW18" s="7" t="n">
        <v>0</v>
      </c>
      <c r="AX18" s="7" t="n">
        <v>4</v>
      </c>
      <c r="AY18" s="7">
        <f>ROUND(AX18*BP18/100,0)*100</f>
        <v/>
      </c>
      <c r="AZ18" s="7" t="n">
        <v>0</v>
      </c>
      <c r="BA18" s="7">
        <f>AS18-AY18</f>
        <v/>
      </c>
      <c r="BB18" s="7" t="n">
        <v>0</v>
      </c>
      <c r="BC18" s="6" t="n"/>
      <c r="BD18" s="7">
        <f>SUM(J18,T18,AD18,AN18,AX18)</f>
        <v/>
      </c>
      <c r="BE18" s="7">
        <f>SUM(F18,P18,Z18,AJ18,AT18)</f>
        <v/>
      </c>
      <c r="BF18" s="7">
        <f>SUM(N18,X18,AH18,AR18,BB18)</f>
        <v/>
      </c>
      <c r="BG18" s="7">
        <f>SUM(L18,V18,AF18,AP18,AZ18)</f>
        <v/>
      </c>
      <c r="BH18" s="7">
        <f>SUM(I18,S18,AC18,AM18,AW18)</f>
        <v/>
      </c>
      <c r="BI18" s="7" t="n">
        <v>0</v>
      </c>
      <c r="BJ18" s="7">
        <f>SUM(H18,R18,AB18,AL18,AV18)</f>
        <v/>
      </c>
      <c r="BK18" s="7">
        <f>SUM(K18,U18,AE18,AO18,AY18)</f>
        <v/>
      </c>
      <c r="BL18" s="7">
        <f>SUM(E18,O18,Y18,AI18,AS18)</f>
        <v/>
      </c>
      <c r="BM18" s="7">
        <f>SUM(G18,Q18,AA18,AK18,AU18)</f>
        <v/>
      </c>
      <c r="BN18" s="7" t="n">
        <v>0</v>
      </c>
      <c r="BO18" s="7">
        <f>BL18+BM18+BN18</f>
        <v/>
      </c>
      <c r="BP18" s="7" t="n">
        <v>1321.515151515152</v>
      </c>
      <c r="BQ18" s="7">
        <f>BO18/19*31</f>
        <v/>
      </c>
      <c r="BR18" s="7">
        <f>IFERROR(BL18/BE18,0)</f>
        <v/>
      </c>
    </row>
    <row r="19">
      <c r="A19" s="6" t="n">
        <v>13</v>
      </c>
      <c r="B19" s="6" t="inlineStr">
        <is>
          <t>2024-02-05</t>
        </is>
      </c>
      <c r="C19" s="6" t="inlineStr">
        <is>
          <t>МТ</t>
        </is>
      </c>
      <c r="D19" s="6" t="inlineStr">
        <is>
          <t>Шангов Павел Михайлович</t>
        </is>
      </c>
      <c r="E19" s="7" t="n">
        <v>28098.5</v>
      </c>
      <c r="F19" s="7" t="n">
        <v>14</v>
      </c>
      <c r="G19" s="7" t="n">
        <v>1190</v>
      </c>
      <c r="H19" s="7" t="n">
        <v>1</v>
      </c>
      <c r="I19" s="7" t="n">
        <v>1</v>
      </c>
      <c r="J19" s="7" t="n">
        <v>22</v>
      </c>
      <c r="K19" s="7">
        <f>ROUND(J19*BP19/100,0)*100</f>
        <v/>
      </c>
      <c r="L19" s="7" t="n">
        <v>0</v>
      </c>
      <c r="M19" s="7">
        <f>E19-K19</f>
        <v/>
      </c>
      <c r="N19" s="7" t="n">
        <v>0</v>
      </c>
      <c r="O19" s="7" t="n">
        <v>30158</v>
      </c>
      <c r="P19" s="7" t="n">
        <v>15</v>
      </c>
      <c r="Q19" s="7" t="n">
        <v>1190</v>
      </c>
      <c r="R19" s="7" t="n">
        <v>1</v>
      </c>
      <c r="S19" s="7" t="n">
        <v>0</v>
      </c>
      <c r="T19" s="7" t="n">
        <v>22</v>
      </c>
      <c r="U19" s="7">
        <f>ROUND(T19*BP19/100,0)*100</f>
        <v/>
      </c>
      <c r="V19" s="7" t="n">
        <v>0</v>
      </c>
      <c r="W19" s="7">
        <f>O19-U19</f>
        <v/>
      </c>
      <c r="X19" s="7" t="n">
        <v>0</v>
      </c>
      <c r="Y19" s="7" t="n">
        <v>9750</v>
      </c>
      <c r="Z19" s="7" t="n">
        <v>5</v>
      </c>
      <c r="AA19" s="7" t="n">
        <v>5950</v>
      </c>
      <c r="AB19" s="7" t="n">
        <v>5</v>
      </c>
      <c r="AC19" s="7" t="n">
        <v>0</v>
      </c>
      <c r="AD19" s="7" t="n">
        <v>22</v>
      </c>
      <c r="AE19" s="7">
        <f>ROUND(AD19*BP19/100,0)*100</f>
        <v/>
      </c>
      <c r="AF19" s="7" t="n">
        <v>0</v>
      </c>
      <c r="AG19" s="7">
        <f>Y19-AE19</f>
        <v/>
      </c>
      <c r="AH19" s="7" t="n">
        <v>0</v>
      </c>
      <c r="AI19" s="7" t="n">
        <v>0</v>
      </c>
      <c r="AJ19" s="7" t="n">
        <v>0</v>
      </c>
      <c r="AK19" s="7" t="n">
        <v>0</v>
      </c>
      <c r="AL19" s="7" t="n">
        <v>0</v>
      </c>
      <c r="AM19" s="7" t="n">
        <v>0</v>
      </c>
      <c r="AN19" s="7" t="n">
        <v>22</v>
      </c>
      <c r="AO19" s="7">
        <f>ROUND(AN19*BP19/100,0)*100</f>
        <v/>
      </c>
      <c r="AP19" s="7" t="n">
        <v>0</v>
      </c>
      <c r="AQ19" s="7">
        <f>AI19-AO19</f>
        <v/>
      </c>
      <c r="AR19" s="7" t="n">
        <v>0</v>
      </c>
      <c r="AS19" s="7" t="n">
        <v>0</v>
      </c>
      <c r="AT19" s="7" t="n">
        <v>0</v>
      </c>
      <c r="AU19" s="7" t="n">
        <v>0</v>
      </c>
      <c r="AV19" s="7" t="n">
        <v>0</v>
      </c>
      <c r="AW19" s="7" t="n">
        <v>0</v>
      </c>
      <c r="AX19" s="7" t="n">
        <v>9</v>
      </c>
      <c r="AY19" s="7">
        <f>ROUND(AX19*BP19/100,0)*100</f>
        <v/>
      </c>
      <c r="AZ19" s="7" t="n">
        <v>0</v>
      </c>
      <c r="BA19" s="7">
        <f>AS19-AY19</f>
        <v/>
      </c>
      <c r="BB19" s="7" t="n">
        <v>0</v>
      </c>
      <c r="BC19" s="6" t="n"/>
      <c r="BD19" s="7">
        <f>SUM(J19,T19,AD19,AN19,AX19)</f>
        <v/>
      </c>
      <c r="BE19" s="7">
        <f>SUM(F19,P19,Z19,AJ19,AT19)</f>
        <v/>
      </c>
      <c r="BF19" s="7">
        <f>SUM(N19,X19,AH19,AR19,BB19)</f>
        <v/>
      </c>
      <c r="BG19" s="7">
        <f>SUM(L19,V19,AF19,AP19,AZ19)</f>
        <v/>
      </c>
      <c r="BH19" s="7">
        <f>SUM(I19,S19,AC19,AM19,AW19)</f>
        <v/>
      </c>
      <c r="BI19" s="7" t="n">
        <v>0</v>
      </c>
      <c r="BJ19" s="7">
        <f>SUM(H19,R19,AB19,AL19,AV19)</f>
        <v/>
      </c>
      <c r="BK19" s="7">
        <f>SUM(K19,U19,AE19,AO19,AY19)</f>
        <v/>
      </c>
      <c r="BL19" s="7">
        <f>SUM(E19,O19,Y19,AI19,AS19)</f>
        <v/>
      </c>
      <c r="BM19" s="7">
        <f>SUM(G19,Q19,AA19,AK19,AU19)</f>
        <v/>
      </c>
      <c r="BN19" s="7" t="n">
        <v>0</v>
      </c>
      <c r="BO19" s="7">
        <f>BL19+BM19+BN19</f>
        <v/>
      </c>
      <c r="BP19" s="7" t="n">
        <v>1742.629518072289</v>
      </c>
      <c r="BQ19" s="7">
        <f>BO19/19*31</f>
        <v/>
      </c>
      <c r="BR19" s="7">
        <f>IFERROR(BL19/BE19,0)</f>
        <v/>
      </c>
    </row>
    <row r="20">
      <c r="A20" s="8" t="n"/>
      <c r="B20" s="8" t="n"/>
      <c r="C20" s="8" t="n"/>
      <c r="D20" s="8" t="inlineStr">
        <is>
          <t>Итого ТЗ</t>
        </is>
      </c>
      <c r="E20" s="9">
        <f>SUM(E7:E19)</f>
        <v/>
      </c>
      <c r="F20" s="9">
        <f>SUM(F7:F19)</f>
        <v/>
      </c>
      <c r="G20" s="9">
        <f>SUM(G7:G19)</f>
        <v/>
      </c>
      <c r="H20" s="9">
        <f>SUM(H7:H19)</f>
        <v/>
      </c>
      <c r="I20" s="9">
        <f>SUM(I7:I19)</f>
        <v/>
      </c>
      <c r="J20" s="9">
        <f>SUM(J7:J19)</f>
        <v/>
      </c>
      <c r="K20" s="9">
        <f>SUM(K7:K19)</f>
        <v/>
      </c>
      <c r="L20" s="9">
        <f>SUM(L7:L19)</f>
        <v/>
      </c>
      <c r="M20" s="9">
        <f>SUM(M7:M19)</f>
        <v/>
      </c>
      <c r="N20" s="9">
        <f>SUM(N7:N19)</f>
        <v/>
      </c>
      <c r="O20" s="9">
        <f>SUM(O7:O19)</f>
        <v/>
      </c>
      <c r="P20" s="9">
        <f>SUM(P7:P19)</f>
        <v/>
      </c>
      <c r="Q20" s="9">
        <f>SUM(Q7:Q19)</f>
        <v/>
      </c>
      <c r="R20" s="9">
        <f>SUM(R7:R19)</f>
        <v/>
      </c>
      <c r="S20" s="9">
        <f>SUM(S7:S19)</f>
        <v/>
      </c>
      <c r="T20" s="9">
        <f>SUM(T7:T19)</f>
        <v/>
      </c>
      <c r="U20" s="9">
        <f>SUM(U7:U19)</f>
        <v/>
      </c>
      <c r="V20" s="9">
        <f>SUM(V7:V19)</f>
        <v/>
      </c>
      <c r="W20" s="9">
        <f>SUM(W7:W19)</f>
        <v/>
      </c>
      <c r="X20" s="9">
        <f>SUM(X7:X19)</f>
        <v/>
      </c>
      <c r="Y20" s="9">
        <f>SUM(Y7:Y19)</f>
        <v/>
      </c>
      <c r="Z20" s="9">
        <f>SUM(Z7:Z19)</f>
        <v/>
      </c>
      <c r="AA20" s="9">
        <f>SUM(AA7:AA19)</f>
        <v/>
      </c>
      <c r="AB20" s="9">
        <f>SUM(AB7:AB19)</f>
        <v/>
      </c>
      <c r="AC20" s="9">
        <f>SUM(AC7:AC19)</f>
        <v/>
      </c>
      <c r="AD20" s="9">
        <f>SUM(AD7:AD19)</f>
        <v/>
      </c>
      <c r="AE20" s="9">
        <f>SUM(AE7:AE19)</f>
        <v/>
      </c>
      <c r="AF20" s="9">
        <f>SUM(AF7:AF19)</f>
        <v/>
      </c>
      <c r="AG20" s="9">
        <f>SUM(AG7:AG19)</f>
        <v/>
      </c>
      <c r="AH20" s="9">
        <f>SUM(AH7:AH19)</f>
        <v/>
      </c>
      <c r="AI20" s="9">
        <f>SUM(AI7:AI19)</f>
        <v/>
      </c>
      <c r="AJ20" s="9">
        <f>SUM(AJ7:AJ19)</f>
        <v/>
      </c>
      <c r="AK20" s="9">
        <f>SUM(AK7:AK19)</f>
        <v/>
      </c>
      <c r="AL20" s="9">
        <f>SUM(AL7:AL19)</f>
        <v/>
      </c>
      <c r="AM20" s="9">
        <f>SUM(AM7:AM19)</f>
        <v/>
      </c>
      <c r="AN20" s="9">
        <f>SUM(AN7:AN19)</f>
        <v/>
      </c>
      <c r="AO20" s="9">
        <f>SUM(AO7:AO19)</f>
        <v/>
      </c>
      <c r="AP20" s="9">
        <f>SUM(AP7:AP19)</f>
        <v/>
      </c>
      <c r="AQ20" s="9">
        <f>SUM(AQ7:AQ19)</f>
        <v/>
      </c>
      <c r="AR20" s="9">
        <f>SUM(AR7:AR19)</f>
        <v/>
      </c>
      <c r="AS20" s="9">
        <f>SUM(AS7:AS19)</f>
        <v/>
      </c>
      <c r="AT20" s="9">
        <f>SUM(AT7:AT19)</f>
        <v/>
      </c>
      <c r="AU20" s="9">
        <f>SUM(AU7:AU19)</f>
        <v/>
      </c>
      <c r="AV20" s="9">
        <f>SUM(AV7:AV19)</f>
        <v/>
      </c>
      <c r="AW20" s="9">
        <f>SUM(AW7:AW19)</f>
        <v/>
      </c>
      <c r="AX20" s="9">
        <f>SUM(AX7:AX19)</f>
        <v/>
      </c>
      <c r="AY20" s="9">
        <f>SUM(AY7:AY19)</f>
        <v/>
      </c>
      <c r="AZ20" s="9">
        <f>SUM(AZ7:AZ19)</f>
        <v/>
      </c>
      <c r="BA20" s="9">
        <f>SUM(BA7:BA19)</f>
        <v/>
      </c>
      <c r="BB20" s="9">
        <f>SUM(BB7:BB19)</f>
        <v/>
      </c>
      <c r="BC20" s="9">
        <f>SUM(BC7:BC19)</f>
        <v/>
      </c>
      <c r="BD20" s="9">
        <f>SUM(BD7:BD19)</f>
        <v/>
      </c>
      <c r="BE20" s="9">
        <f>SUM(BE7:BE19)</f>
        <v/>
      </c>
      <c r="BF20" s="9">
        <f>SUM(BF7:BF19)</f>
        <v/>
      </c>
      <c r="BG20" s="9">
        <f>SUM(BG7:BG19)</f>
        <v/>
      </c>
      <c r="BH20" s="9">
        <f>SUM(BH7:BH19)</f>
        <v/>
      </c>
      <c r="BI20" s="9">
        <f>SUM(BI7:BI19)</f>
        <v/>
      </c>
      <c r="BJ20" s="9">
        <f>SUM(BJ7:BJ19)</f>
        <v/>
      </c>
      <c r="BK20" s="9">
        <f>SUM(BK7:BK19)</f>
        <v/>
      </c>
      <c r="BL20" s="9">
        <f>SUM(BL7:BL19)</f>
        <v/>
      </c>
      <c r="BM20" s="9">
        <f>SUM(BM7:BM19)</f>
        <v/>
      </c>
      <c r="BN20" s="9">
        <f>SUM(BN7:BN19)</f>
        <v/>
      </c>
      <c r="BO20" s="9">
        <f>SUM(BO7:BO19)</f>
        <v/>
      </c>
      <c r="BP20" s="9">
        <f>IFERROR(BK20/BD20,0)</f>
        <v/>
      </c>
      <c r="BQ20" s="9">
        <f>BO20/19*31</f>
        <v/>
      </c>
      <c r="BR20" s="9">
        <f>IFERROR(BL20/BE20,0)</f>
        <v/>
      </c>
    </row>
    <row r="22">
      <c r="A22" s="5" t="n"/>
      <c r="B22" s="5" t="n"/>
      <c r="C22" s="5" t="n"/>
      <c r="D22" s="5" t="inlineStr">
        <is>
          <t>ГРУППОВЫЕ ПРОГРАММЫ</t>
        </is>
      </c>
      <c r="E22" s="5" t="n"/>
      <c r="F22" s="5" t="n"/>
      <c r="G22" s="5" t="n"/>
      <c r="H22" s="5" t="n"/>
      <c r="I22" s="5" t="n"/>
      <c r="J22" s="5" t="n"/>
      <c r="K22" s="5" t="n"/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  <c r="AC22" s="5" t="n"/>
      <c r="AD22" s="5" t="n"/>
      <c r="AE22" s="5" t="n"/>
      <c r="AF22" s="5" t="n"/>
      <c r="AG22" s="5" t="n"/>
      <c r="AH22" s="5" t="n"/>
      <c r="AI22" s="5" t="n"/>
      <c r="AJ22" s="5" t="n"/>
      <c r="AK22" s="5" t="n"/>
      <c r="AL22" s="5" t="n"/>
      <c r="AM22" s="5" t="n"/>
      <c r="AN22" s="5" t="n"/>
      <c r="AO22" s="5" t="n"/>
      <c r="AP22" s="5" t="n"/>
      <c r="AQ22" s="5" t="n"/>
      <c r="AR22" s="5" t="n"/>
      <c r="AS22" s="5" t="n"/>
      <c r="AT22" s="5" t="n"/>
      <c r="AU22" s="5" t="n"/>
      <c r="AV22" s="5" t="n"/>
      <c r="AW22" s="5" t="n"/>
      <c r="AX22" s="5" t="n"/>
      <c r="AY22" s="5" t="n"/>
      <c r="AZ22" s="5" t="n"/>
      <c r="BA22" s="5" t="n"/>
      <c r="BB22" s="5" t="n"/>
      <c r="BC22" s="5" t="n"/>
      <c r="BD22" s="5" t="n"/>
      <c r="BE22" s="5" t="n"/>
      <c r="BF22" s="5" t="n"/>
      <c r="BG22" s="5" t="n"/>
      <c r="BH22" s="5" t="n"/>
      <c r="BI22" s="5" t="n"/>
      <c r="BJ22" s="5" t="n"/>
      <c r="BK22" s="5" t="n"/>
      <c r="BL22" s="5" t="n"/>
      <c r="BM22" s="5" t="n"/>
      <c r="BN22" s="5" t="n"/>
      <c r="BO22" s="5" t="n"/>
      <c r="BP22" s="5" t="n"/>
      <c r="BQ22" s="5" t="n"/>
      <c r="BR22" s="5" t="n"/>
    </row>
    <row r="23">
      <c r="A23" s="4" t="inlineStr">
        <is>
          <t>№</t>
        </is>
      </c>
      <c r="B23" s="4" t="inlineStr">
        <is>
          <t>Дата начала</t>
        </is>
      </c>
      <c r="C23" s="4" t="inlineStr">
        <is>
          <t>Статус</t>
        </is>
      </c>
      <c r="D23" s="4" t="inlineStr">
        <is>
          <t>ФИО</t>
        </is>
      </c>
      <c r="E23" s="4" t="inlineStr">
        <is>
          <t>Факт $ из 1С</t>
        </is>
      </c>
      <c r="F23" s="4" t="inlineStr">
        <is>
          <t>Факт ПТ</t>
        </is>
      </c>
      <c r="G23" s="4" t="inlineStr">
        <is>
          <t>Факт $ МГ/секции</t>
        </is>
      </c>
      <c r="H23" s="4" t="inlineStr">
        <is>
          <t>Факт МГ/секции</t>
        </is>
      </c>
      <c r="I23" s="4" t="inlineStr">
        <is>
          <t>Факт ВПТ</t>
        </is>
      </c>
      <c r="J23" s="4" t="inlineStr">
        <is>
          <t>Тех. задание ПТ</t>
        </is>
      </c>
      <c r="K23" s="4" t="inlineStr">
        <is>
          <t>Тех задание $</t>
        </is>
      </c>
      <c r="L23" s="4" t="inlineStr">
        <is>
          <t>Тех. задание ВПТ</t>
        </is>
      </c>
      <c r="M23" s="4" t="inlineStr">
        <is>
          <t>Разница ПТ $</t>
        </is>
      </c>
      <c r="N23" s="4" t="inlineStr">
        <is>
          <t>Факт СПЛИТ</t>
        </is>
      </c>
      <c r="O23" s="4" t="inlineStr">
        <is>
          <t>Факт $ из 1С</t>
        </is>
      </c>
      <c r="P23" s="4" t="inlineStr">
        <is>
          <t>Факт ПТ</t>
        </is>
      </c>
      <c r="Q23" s="4" t="inlineStr">
        <is>
          <t>Факт $ МГ/секции</t>
        </is>
      </c>
      <c r="R23" s="4" t="inlineStr">
        <is>
          <t>Факт МГ/секции</t>
        </is>
      </c>
      <c r="S23" s="4" t="inlineStr">
        <is>
          <t>Факт ВПТ</t>
        </is>
      </c>
      <c r="T23" s="4" t="inlineStr">
        <is>
          <t>Тех. задание ПТ</t>
        </is>
      </c>
      <c r="U23" s="4" t="inlineStr">
        <is>
          <t>Тех задание $</t>
        </is>
      </c>
      <c r="V23" s="4" t="inlineStr">
        <is>
          <t>Тех. задание ВПТ</t>
        </is>
      </c>
      <c r="W23" s="4" t="inlineStr">
        <is>
          <t>Разница ПТ $</t>
        </is>
      </c>
      <c r="X23" s="4" t="inlineStr">
        <is>
          <t>Факт СПЛИТ</t>
        </is>
      </c>
      <c r="Y23" s="4" t="inlineStr">
        <is>
          <t>Факт $ из 1С</t>
        </is>
      </c>
      <c r="Z23" s="4" t="inlineStr">
        <is>
          <t>Факт ПТ</t>
        </is>
      </c>
      <c r="AA23" s="4" t="inlineStr">
        <is>
          <t>Факт $ МГ/секции</t>
        </is>
      </c>
      <c r="AB23" s="4" t="inlineStr">
        <is>
          <t>Факт МГ/секции</t>
        </is>
      </c>
      <c r="AC23" s="4" t="inlineStr">
        <is>
          <t>Факт ВПТ</t>
        </is>
      </c>
      <c r="AD23" s="4" t="inlineStr">
        <is>
          <t>Тех. задание ПТ</t>
        </is>
      </c>
      <c r="AE23" s="4" t="inlineStr">
        <is>
          <t>Тех задание $</t>
        </is>
      </c>
      <c r="AF23" s="4" t="inlineStr">
        <is>
          <t>Тех. задание ВПТ</t>
        </is>
      </c>
      <c r="AG23" s="4" t="inlineStr">
        <is>
          <t>Разница ПТ $</t>
        </is>
      </c>
      <c r="AH23" s="4" t="inlineStr">
        <is>
          <t>Факт СПЛИТ</t>
        </is>
      </c>
      <c r="AI23" s="4" t="inlineStr">
        <is>
          <t>Факт $ из 1С</t>
        </is>
      </c>
      <c r="AJ23" s="4" t="inlineStr">
        <is>
          <t>Факт ПТ</t>
        </is>
      </c>
      <c r="AK23" s="4" t="inlineStr">
        <is>
          <t>Факт $ МГ/секции</t>
        </is>
      </c>
      <c r="AL23" s="4" t="inlineStr">
        <is>
          <t>Факт МГ/секции</t>
        </is>
      </c>
      <c r="AM23" s="4" t="inlineStr">
        <is>
          <t>Факт ВПТ</t>
        </is>
      </c>
      <c r="AN23" s="4" t="inlineStr">
        <is>
          <t>Тех. задание ПТ</t>
        </is>
      </c>
      <c r="AO23" s="4" t="inlineStr">
        <is>
          <t>Тех задание $</t>
        </is>
      </c>
      <c r="AP23" s="4" t="inlineStr">
        <is>
          <t>Тех. задание ВПТ</t>
        </is>
      </c>
      <c r="AQ23" s="4" t="inlineStr">
        <is>
          <t>Разница ПТ $</t>
        </is>
      </c>
      <c r="AR23" s="4" t="inlineStr">
        <is>
          <t>Факт СПЛИТ</t>
        </is>
      </c>
      <c r="AS23" s="4" t="inlineStr">
        <is>
          <t>Факт $ из 1С</t>
        </is>
      </c>
      <c r="AT23" s="4" t="inlineStr">
        <is>
          <t>Факт ПТ</t>
        </is>
      </c>
      <c r="AU23" s="4" t="inlineStr">
        <is>
          <t>Факт $ МГ/секции</t>
        </is>
      </c>
      <c r="AV23" s="4" t="inlineStr">
        <is>
          <t>Факт МГ/секции</t>
        </is>
      </c>
      <c r="AW23" s="4" t="inlineStr">
        <is>
          <t>Факт ВПТ</t>
        </is>
      </c>
      <c r="AX23" s="4" t="inlineStr">
        <is>
          <t>Тех. задание ПТ</t>
        </is>
      </c>
      <c r="AY23" s="4" t="inlineStr">
        <is>
          <t>Тех задание $</t>
        </is>
      </c>
      <c r="AZ23" s="4" t="inlineStr">
        <is>
          <t>Тех. задание ВПТ</t>
        </is>
      </c>
      <c r="BA23" s="4" t="inlineStr">
        <is>
          <t>Разница ПТ $</t>
        </is>
      </c>
      <c r="BB23" s="4" t="inlineStr">
        <is>
          <t>Факт СПЛИТ</t>
        </is>
      </c>
      <c r="BC23" s="4" t="inlineStr"/>
      <c r="BD23" s="4" t="inlineStr">
        <is>
          <t>Тех. задание ПТ</t>
        </is>
      </c>
      <c r="BE23" s="4" t="inlineStr">
        <is>
          <t>Факт ПТ</t>
        </is>
      </c>
      <c r="BF23" s="4" t="inlineStr">
        <is>
          <t>Факт СПЛИТ</t>
        </is>
      </c>
      <c r="BG23" s="4" t="inlineStr">
        <is>
          <t>Тех. задание ВПТ</t>
        </is>
      </c>
      <c r="BH23" s="4" t="inlineStr">
        <is>
          <t>Факт ВПТ</t>
        </is>
      </c>
      <c r="BI23" s="4" t="inlineStr">
        <is>
          <t>Тех. задание</t>
        </is>
      </c>
      <c r="BJ23" s="4" t="inlineStr">
        <is>
          <t>Факт</t>
        </is>
      </c>
      <c r="BK23" s="4" t="inlineStr">
        <is>
          <t>Тех задание $</t>
        </is>
      </c>
      <c r="BL23" s="4" t="inlineStr">
        <is>
          <t>Факт ПТ 1С $</t>
        </is>
      </c>
      <c r="BM23" s="4" t="inlineStr">
        <is>
          <t>Факт МГ/секции 1С $</t>
        </is>
      </c>
      <c r="BN23" s="4" t="inlineStr">
        <is>
          <t>Прочие услуги $</t>
        </is>
      </c>
      <c r="BO23" s="4" t="inlineStr">
        <is>
          <t>Факт общий $</t>
        </is>
      </c>
      <c r="BP23" s="4" t="inlineStr">
        <is>
          <t>Средняя стоимость ПТ прошлого месяца $</t>
        </is>
      </c>
      <c r="BQ23" s="4" t="inlineStr">
        <is>
          <t>Ранрейт $</t>
        </is>
      </c>
      <c r="BR23" s="4" t="inlineStr">
        <is>
          <t>Средняя стоимость ПТ на новый месяц</t>
        </is>
      </c>
    </row>
    <row r="24">
      <c r="A24" s="6" t="n">
        <v>14</v>
      </c>
      <c r="B24" s="6" t="inlineStr">
        <is>
          <t>2025-09-22</t>
        </is>
      </c>
      <c r="C24" s="6" t="inlineStr">
        <is>
          <t>ПТ</t>
        </is>
      </c>
      <c r="D24" s="6" t="inlineStr">
        <is>
          <t>Емельянова Юлия Витальевна</t>
        </is>
      </c>
      <c r="E24" s="7" t="n">
        <v>10501</v>
      </c>
      <c r="F24" s="7" t="n">
        <v>6</v>
      </c>
      <c r="G24" s="7" t="n">
        <v>0</v>
      </c>
      <c r="H24" s="7" t="n">
        <v>0</v>
      </c>
      <c r="I24" s="7" t="n">
        <v>0</v>
      </c>
      <c r="J24" s="7" t="n">
        <v>12</v>
      </c>
      <c r="K24" s="7">
        <f>ROUND(J24*BP24/100,0)*100</f>
        <v/>
      </c>
      <c r="L24" s="7" t="n">
        <v>0</v>
      </c>
      <c r="M24" s="7">
        <f>E24-K24</f>
        <v/>
      </c>
      <c r="N24" s="7" t="n">
        <v>1</v>
      </c>
      <c r="O24" s="7" t="n">
        <v>6830.5</v>
      </c>
      <c r="P24" s="7" t="n">
        <v>4</v>
      </c>
      <c r="Q24" s="7" t="n">
        <v>4120</v>
      </c>
      <c r="R24" s="7" t="n">
        <v>4</v>
      </c>
      <c r="S24" s="7" t="n">
        <v>2</v>
      </c>
      <c r="T24" s="7" t="n">
        <v>12</v>
      </c>
      <c r="U24" s="7">
        <f>ROUND(T24*BP24/100,0)*100</f>
        <v/>
      </c>
      <c r="V24" s="7" t="n">
        <v>0</v>
      </c>
      <c r="W24" s="7">
        <f>O24-U24</f>
        <v/>
      </c>
      <c r="X24" s="7" t="n">
        <v>2</v>
      </c>
      <c r="Y24" s="7" t="n">
        <v>8581.5</v>
      </c>
      <c r="Z24" s="7" t="n">
        <v>5</v>
      </c>
      <c r="AA24" s="7" t="n">
        <v>7210</v>
      </c>
      <c r="AB24" s="7" t="n">
        <v>7</v>
      </c>
      <c r="AC24" s="7" t="n">
        <v>0</v>
      </c>
      <c r="AD24" s="7" t="n">
        <v>12</v>
      </c>
      <c r="AE24" s="7">
        <f>ROUND(AD24*BP24/100,0)*100</f>
        <v/>
      </c>
      <c r="AF24" s="7" t="n">
        <v>0</v>
      </c>
      <c r="AG24" s="7">
        <f>Y24-AE24</f>
        <v/>
      </c>
      <c r="AH24" s="7" t="n">
        <v>0</v>
      </c>
      <c r="AI24" s="7" t="n">
        <v>0</v>
      </c>
      <c r="AJ24" s="7" t="n">
        <v>0</v>
      </c>
      <c r="AK24" s="7" t="n">
        <v>0</v>
      </c>
      <c r="AL24" s="7" t="n">
        <v>0</v>
      </c>
      <c r="AM24" s="7" t="n">
        <v>0</v>
      </c>
      <c r="AN24" s="7" t="n">
        <v>12</v>
      </c>
      <c r="AO24" s="7">
        <f>ROUND(AN24*BP24/100,0)*100</f>
        <v/>
      </c>
      <c r="AP24" s="7" t="n">
        <v>0</v>
      </c>
      <c r="AQ24" s="7">
        <f>AI24-AO24</f>
        <v/>
      </c>
      <c r="AR24" s="7" t="n">
        <v>0</v>
      </c>
      <c r="AS24" s="7" t="n">
        <v>0</v>
      </c>
      <c r="AT24" s="7" t="n">
        <v>0</v>
      </c>
      <c r="AU24" s="7" t="n">
        <v>0</v>
      </c>
      <c r="AV24" s="7" t="n">
        <v>0</v>
      </c>
      <c r="AW24" s="7" t="n">
        <v>0</v>
      </c>
      <c r="AX24" s="7" t="n">
        <v>5</v>
      </c>
      <c r="AY24" s="7">
        <f>ROUND(AX24*BP24/100,0)*100</f>
        <v/>
      </c>
      <c r="AZ24" s="7" t="n">
        <v>0</v>
      </c>
      <c r="BA24" s="7">
        <f>AS24-AY24</f>
        <v/>
      </c>
      <c r="BB24" s="7" t="n">
        <v>0</v>
      </c>
      <c r="BC24" s="6" t="n"/>
      <c r="BD24" s="7">
        <f>SUM(J24,T24,AD24,AN24,AX24)</f>
        <v/>
      </c>
      <c r="BE24" s="7">
        <f>SUM(F24,P24,Z24,AJ24,AT24)</f>
        <v/>
      </c>
      <c r="BF24" s="7">
        <f>SUM(N24,X24,AH24,AR24,BB24)</f>
        <v/>
      </c>
      <c r="BG24" s="7">
        <f>SUM(L24,V24,AF24,AP24,AZ24)</f>
        <v/>
      </c>
      <c r="BH24" s="7">
        <f>SUM(I24,S24,AC24,AM24,AW24)</f>
        <v/>
      </c>
      <c r="BI24" s="7" t="n">
        <v>0</v>
      </c>
      <c r="BJ24" s="7">
        <f>SUM(H24,R24,AB24,AL24,AV24)</f>
        <v/>
      </c>
      <c r="BK24" s="7">
        <f>SUM(K24,U24,AE24,AO24,AY24)</f>
        <v/>
      </c>
      <c r="BL24" s="7">
        <f>SUM(E24,O24,Y24,AI24,AS24)</f>
        <v/>
      </c>
      <c r="BM24" s="7">
        <f>SUM(G24,Q24,AA24,AK24,AU24)</f>
        <v/>
      </c>
      <c r="BN24" s="7" t="n">
        <v>0</v>
      </c>
      <c r="BO24" s="7">
        <f>BL24+BM24+BN24</f>
        <v/>
      </c>
      <c r="BP24" s="7" t="n">
        <v>1280.686046511628</v>
      </c>
      <c r="BQ24" s="7">
        <f>BO24/19*31</f>
        <v/>
      </c>
      <c r="BR24" s="7">
        <f>IFERROR(BL24/BE24,0)</f>
        <v/>
      </c>
    </row>
    <row r="25">
      <c r="A25" s="6" t="n">
        <v>15</v>
      </c>
      <c r="B25" s="6" t="inlineStr">
        <is>
          <t>2017-01-14</t>
        </is>
      </c>
      <c r="C25" s="6" t="inlineStr">
        <is>
          <t>ТВК</t>
        </is>
      </c>
      <c r="D25" s="6" t="inlineStr">
        <is>
          <t>Панкова Ксения Евгеньевна</t>
        </is>
      </c>
      <c r="E25" s="7" t="n">
        <v>35333.25</v>
      </c>
      <c r="F25" s="7" t="n">
        <v>15</v>
      </c>
      <c r="G25" s="7" t="n">
        <v>8050</v>
      </c>
      <c r="H25" s="7" t="n">
        <v>7</v>
      </c>
      <c r="I25" s="7" t="n">
        <v>1</v>
      </c>
      <c r="J25" s="7" t="n">
        <v>15</v>
      </c>
      <c r="K25" s="7">
        <f>ROUND(J25*BP25/100,0)*100</f>
        <v/>
      </c>
      <c r="L25" s="7" t="n">
        <v>0</v>
      </c>
      <c r="M25" s="7">
        <f>E25-K25</f>
        <v/>
      </c>
      <c r="N25" s="7" t="n">
        <v>0</v>
      </c>
      <c r="O25" s="7" t="n">
        <v>30391.25</v>
      </c>
      <c r="P25" s="7" t="n">
        <v>13</v>
      </c>
      <c r="Q25" s="7" t="n">
        <v>970</v>
      </c>
      <c r="R25" s="7" t="n">
        <v>1</v>
      </c>
      <c r="S25" s="7" t="n">
        <v>0</v>
      </c>
      <c r="T25" s="7" t="n">
        <v>15</v>
      </c>
      <c r="U25" s="7">
        <f>ROUND(T25*BP25/100,0)*100</f>
        <v/>
      </c>
      <c r="V25" s="7" t="n">
        <v>0</v>
      </c>
      <c r="W25" s="7">
        <f>O25-U25</f>
        <v/>
      </c>
      <c r="X25" s="7" t="n">
        <v>1</v>
      </c>
      <c r="Y25" s="7" t="n">
        <v>15588.25</v>
      </c>
      <c r="Z25" s="7" t="n">
        <v>7</v>
      </c>
      <c r="AA25" s="7" t="n">
        <v>3662.5</v>
      </c>
      <c r="AB25" s="7" t="n">
        <v>4</v>
      </c>
      <c r="AC25" s="7" t="n">
        <v>0</v>
      </c>
      <c r="AD25" s="7" t="n">
        <v>15</v>
      </c>
      <c r="AE25" s="7">
        <f>ROUND(AD25*BP25/100,0)*100</f>
        <v/>
      </c>
      <c r="AF25" s="7" t="n">
        <v>0</v>
      </c>
      <c r="AG25" s="7">
        <f>Y25-AE25</f>
        <v/>
      </c>
      <c r="AH25" s="7" t="n">
        <v>0</v>
      </c>
      <c r="AI25" s="7" t="n">
        <v>0</v>
      </c>
      <c r="AJ25" s="7" t="n">
        <v>0</v>
      </c>
      <c r="AK25" s="7" t="n">
        <v>0</v>
      </c>
      <c r="AL25" s="7" t="n">
        <v>0</v>
      </c>
      <c r="AM25" s="7" t="n">
        <v>0</v>
      </c>
      <c r="AN25" s="7" t="n">
        <v>15</v>
      </c>
      <c r="AO25" s="7">
        <f>ROUND(AN25*BP25/100,0)*100</f>
        <v/>
      </c>
      <c r="AP25" s="7" t="n">
        <v>0</v>
      </c>
      <c r="AQ25" s="7">
        <f>AI25-AO25</f>
        <v/>
      </c>
      <c r="AR25" s="7" t="n">
        <v>0</v>
      </c>
      <c r="AS25" s="7" t="n">
        <v>0</v>
      </c>
      <c r="AT25" s="7" t="n">
        <v>0</v>
      </c>
      <c r="AU25" s="7" t="n">
        <v>0</v>
      </c>
      <c r="AV25" s="7" t="n">
        <v>0</v>
      </c>
      <c r="AW25" s="7" t="n">
        <v>0</v>
      </c>
      <c r="AX25" s="7" t="n">
        <v>6</v>
      </c>
      <c r="AY25" s="7">
        <f>ROUND(AX25*BP25/100,0)*100</f>
        <v/>
      </c>
      <c r="AZ25" s="7" t="n">
        <v>0</v>
      </c>
      <c r="BA25" s="7">
        <f>AS25-AY25</f>
        <v/>
      </c>
      <c r="BB25" s="7" t="n">
        <v>0</v>
      </c>
      <c r="BC25" s="6" t="n"/>
      <c r="BD25" s="7">
        <f>SUM(J25,T25,AD25,AN25,AX25)</f>
        <v/>
      </c>
      <c r="BE25" s="7">
        <f>SUM(F25,P25,Z25,AJ25,AT25)</f>
        <v/>
      </c>
      <c r="BF25" s="7">
        <f>SUM(N25,X25,AH25,AR25,BB25)</f>
        <v/>
      </c>
      <c r="BG25" s="7">
        <f>SUM(L25,V25,AF25,AP25,AZ25)</f>
        <v/>
      </c>
      <c r="BH25" s="7">
        <f>SUM(I25,S25,AC25,AM25,AW25)</f>
        <v/>
      </c>
      <c r="BI25" s="7" t="n">
        <v>0</v>
      </c>
      <c r="BJ25" s="7">
        <f>SUM(H25,R25,AB25,AL25,AV25)</f>
        <v/>
      </c>
      <c r="BK25" s="7">
        <f>SUM(K25,U25,AE25,AO25,AY25)</f>
        <v/>
      </c>
      <c r="BL25" s="7">
        <f>SUM(E25,O25,Y25,AI25,AS25)</f>
        <v/>
      </c>
      <c r="BM25" s="7">
        <f>SUM(G25,Q25,AA25,AK25,AU25)</f>
        <v/>
      </c>
      <c r="BN25" s="7" t="n">
        <v>0</v>
      </c>
      <c r="BO25" s="7">
        <f>BL25+BM25+BN25</f>
        <v/>
      </c>
      <c r="BP25" s="7" t="n">
        <v>1892.381818181818</v>
      </c>
      <c r="BQ25" s="7">
        <f>BO25/19*31</f>
        <v/>
      </c>
      <c r="BR25" s="7">
        <f>IFERROR(BL25/BE25,0)</f>
        <v/>
      </c>
    </row>
    <row r="26">
      <c r="A26" s="6" t="n">
        <v>16</v>
      </c>
      <c r="B26" s="6" t="inlineStr">
        <is>
          <t>2025-04-01</t>
        </is>
      </c>
      <c r="C26" s="6" t="inlineStr">
        <is>
          <t>МТ</t>
        </is>
      </c>
      <c r="D26" s="6" t="inlineStr">
        <is>
          <t>Петрова Анастасия Сергеевна</t>
        </is>
      </c>
      <c r="E26" s="7" t="n">
        <v>14886.25</v>
      </c>
      <c r="F26" s="7" t="n">
        <v>8</v>
      </c>
      <c r="G26" s="7" t="n">
        <v>28713</v>
      </c>
      <c r="H26" s="7" t="n">
        <v>23</v>
      </c>
      <c r="I26" s="7" t="n">
        <v>0</v>
      </c>
      <c r="J26" s="7" t="n">
        <v>41</v>
      </c>
      <c r="K26" s="7">
        <f>ROUND(J26*BP26/100,0)*100</f>
        <v/>
      </c>
      <c r="L26" s="7" t="n">
        <v>0</v>
      </c>
      <c r="M26" s="7">
        <f>E26-K26</f>
        <v/>
      </c>
      <c r="N26" s="7" t="n">
        <v>2</v>
      </c>
      <c r="O26" s="7" t="n">
        <v>10725.25</v>
      </c>
      <c r="P26" s="7" t="n">
        <v>7</v>
      </c>
      <c r="Q26" s="7" t="n">
        <v>26661.5</v>
      </c>
      <c r="R26" s="7" t="n">
        <v>21</v>
      </c>
      <c r="S26" s="7" t="n">
        <v>0</v>
      </c>
      <c r="T26" s="7" t="n">
        <v>41</v>
      </c>
      <c r="U26" s="7">
        <f>ROUND(T26*BP26/100,0)*100</f>
        <v/>
      </c>
      <c r="V26" s="7" t="n">
        <v>0</v>
      </c>
      <c r="W26" s="7">
        <f>O26-U26</f>
        <v/>
      </c>
      <c r="X26" s="7" t="n">
        <v>0</v>
      </c>
      <c r="Y26" s="7" t="n">
        <v>9615</v>
      </c>
      <c r="Z26" s="7" t="n">
        <v>5</v>
      </c>
      <c r="AA26" s="7" t="n">
        <v>13375.25</v>
      </c>
      <c r="AB26" s="7" t="n">
        <v>10</v>
      </c>
      <c r="AC26" s="7" t="n">
        <v>0</v>
      </c>
      <c r="AD26" s="7" t="n">
        <v>41</v>
      </c>
      <c r="AE26" s="7">
        <f>ROUND(AD26*BP26/100,0)*100</f>
        <v/>
      </c>
      <c r="AF26" s="7" t="n">
        <v>0</v>
      </c>
      <c r="AG26" s="7">
        <f>Y26-AE26</f>
        <v/>
      </c>
      <c r="AH26" s="7" t="n">
        <v>1</v>
      </c>
      <c r="AI26" s="7" t="n">
        <v>0</v>
      </c>
      <c r="AJ26" s="7" t="n">
        <v>0</v>
      </c>
      <c r="AK26" s="7" t="n">
        <v>0</v>
      </c>
      <c r="AL26" s="7" t="n">
        <v>0</v>
      </c>
      <c r="AM26" s="7" t="n">
        <v>0</v>
      </c>
      <c r="AN26" s="7" t="n">
        <v>41</v>
      </c>
      <c r="AO26" s="7">
        <f>ROUND(AN26*BP26/100,0)*100</f>
        <v/>
      </c>
      <c r="AP26" s="7" t="n">
        <v>0</v>
      </c>
      <c r="AQ26" s="7">
        <f>AI26-AO26</f>
        <v/>
      </c>
      <c r="AR26" s="7" t="n">
        <v>0</v>
      </c>
      <c r="AS26" s="7" t="n">
        <v>0</v>
      </c>
      <c r="AT26" s="7" t="n">
        <v>0</v>
      </c>
      <c r="AU26" s="7" t="n">
        <v>0</v>
      </c>
      <c r="AV26" s="7" t="n">
        <v>0</v>
      </c>
      <c r="AW26" s="7" t="n">
        <v>0</v>
      </c>
      <c r="AX26" s="7" t="n">
        <v>18</v>
      </c>
      <c r="AY26" s="7">
        <f>ROUND(AX26*BP26/100,0)*100</f>
        <v/>
      </c>
      <c r="AZ26" s="7" t="n">
        <v>0</v>
      </c>
      <c r="BA26" s="7">
        <f>AS26-AY26</f>
        <v/>
      </c>
      <c r="BB26" s="7" t="n">
        <v>0</v>
      </c>
      <c r="BC26" s="6" t="n"/>
      <c r="BD26" s="7">
        <f>SUM(J26,T26,AD26,AN26,AX26)</f>
        <v/>
      </c>
      <c r="BE26" s="7">
        <f>SUM(F26,P26,Z26,AJ26,AT26)</f>
        <v/>
      </c>
      <c r="BF26" s="7">
        <f>SUM(N26,X26,AH26,AR26,BB26)</f>
        <v/>
      </c>
      <c r="BG26" s="7">
        <f>SUM(L26,V26,AF26,AP26,AZ26)</f>
        <v/>
      </c>
      <c r="BH26" s="7">
        <f>SUM(I26,S26,AC26,AM26,AW26)</f>
        <v/>
      </c>
      <c r="BI26" s="7" t="n">
        <v>0</v>
      </c>
      <c r="BJ26" s="7">
        <f>SUM(H26,R26,AB26,AL26,AV26)</f>
        <v/>
      </c>
      <c r="BK26" s="7">
        <f>SUM(K26,U26,AE26,AO26,AY26)</f>
        <v/>
      </c>
      <c r="BL26" s="7">
        <f>SUM(E26,O26,Y26,AI26,AS26)</f>
        <v/>
      </c>
      <c r="BM26" s="7">
        <f>SUM(G26,Q26,AA26,AK26,AU26)</f>
        <v/>
      </c>
      <c r="BN26" s="7" t="n">
        <v>0</v>
      </c>
      <c r="BO26" s="7">
        <f>BL26+BM26+BN26</f>
        <v/>
      </c>
      <c r="BP26" s="7" t="n">
        <v>1492.32</v>
      </c>
      <c r="BQ26" s="7">
        <f>BO26/19*31</f>
        <v/>
      </c>
      <c r="BR26" s="7">
        <f>IFERROR(BL26/BE26,0)</f>
        <v/>
      </c>
    </row>
    <row r="27">
      <c r="A27" s="6" t="n">
        <v>17</v>
      </c>
      <c r="B27" s="6" t="inlineStr">
        <is>
          <t>2024-05-01</t>
        </is>
      </c>
      <c r="C27" s="6" t="inlineStr">
        <is>
          <t>МТ</t>
        </is>
      </c>
      <c r="D27" s="6" t="inlineStr">
        <is>
          <t>Попова Яна Юрьевна</t>
        </is>
      </c>
      <c r="E27" s="7" t="n">
        <v>6289.16</v>
      </c>
      <c r="F27" s="7" t="n">
        <v>3</v>
      </c>
      <c r="G27" s="7" t="n">
        <v>0</v>
      </c>
      <c r="H27" s="7" t="n">
        <v>0</v>
      </c>
      <c r="I27" s="7" t="n">
        <v>0</v>
      </c>
      <c r="J27" s="7" t="n">
        <v>1</v>
      </c>
      <c r="K27" s="7">
        <f>ROUND(J27*BP27/100,0)*100</f>
        <v/>
      </c>
      <c r="L27" s="7" t="n">
        <v>0</v>
      </c>
      <c r="M27" s="7">
        <f>E27-K27</f>
        <v/>
      </c>
      <c r="N27" s="7" t="n">
        <v>2</v>
      </c>
      <c r="O27" s="7" t="n">
        <v>12295</v>
      </c>
      <c r="P27" s="7" t="n">
        <v>6</v>
      </c>
      <c r="Q27" s="7" t="n">
        <v>2380</v>
      </c>
      <c r="R27" s="7" t="n">
        <v>2</v>
      </c>
      <c r="S27" s="7" t="n">
        <v>0</v>
      </c>
      <c r="T27" s="7" t="n">
        <v>1</v>
      </c>
      <c r="U27" s="7">
        <f>ROUND(T27*BP27/100,0)*100</f>
        <v/>
      </c>
      <c r="V27" s="7" t="n">
        <v>0</v>
      </c>
      <c r="W27" s="7">
        <f>O27-U27</f>
        <v/>
      </c>
      <c r="X27" s="7" t="n">
        <v>2</v>
      </c>
      <c r="Y27" s="7" t="n">
        <v>8411.25</v>
      </c>
      <c r="Z27" s="7" t="n">
        <v>4</v>
      </c>
      <c r="AA27" s="7" t="n">
        <v>0</v>
      </c>
      <c r="AB27" s="7" t="n">
        <v>0</v>
      </c>
      <c r="AC27" s="7" t="n">
        <v>0</v>
      </c>
      <c r="AD27" s="7" t="n">
        <v>1</v>
      </c>
      <c r="AE27" s="7">
        <f>ROUND(AD27*BP27/100,0)*100</f>
        <v/>
      </c>
      <c r="AF27" s="7" t="n">
        <v>0</v>
      </c>
      <c r="AG27" s="7">
        <f>Y27-AE27</f>
        <v/>
      </c>
      <c r="AH27" s="7" t="n">
        <v>0</v>
      </c>
      <c r="AI27" s="7" t="n">
        <v>0</v>
      </c>
      <c r="AJ27" s="7" t="n">
        <v>0</v>
      </c>
      <c r="AK27" s="7" t="n">
        <v>0</v>
      </c>
      <c r="AL27" s="7" t="n">
        <v>0</v>
      </c>
      <c r="AM27" s="7" t="n">
        <v>0</v>
      </c>
      <c r="AN27" s="7" t="n">
        <v>1</v>
      </c>
      <c r="AO27" s="7">
        <f>ROUND(AN27*BP27/100,0)*100</f>
        <v/>
      </c>
      <c r="AP27" s="7" t="n">
        <v>0</v>
      </c>
      <c r="AQ27" s="7">
        <f>AI27-AO27</f>
        <v/>
      </c>
      <c r="AR27" s="7" t="n">
        <v>0</v>
      </c>
      <c r="AS27" s="7" t="n">
        <v>0</v>
      </c>
      <c r="AT27" s="7" t="n">
        <v>0</v>
      </c>
      <c r="AU27" s="7" t="n">
        <v>0</v>
      </c>
      <c r="AV27" s="7" t="n">
        <v>0</v>
      </c>
      <c r="AW27" s="7" t="n">
        <v>0</v>
      </c>
      <c r="AX27" s="7" t="n">
        <v>0</v>
      </c>
      <c r="AY27" s="7">
        <f>ROUND(AX27*BP27/100,0)*100</f>
        <v/>
      </c>
      <c r="AZ27" s="7" t="n">
        <v>0</v>
      </c>
      <c r="BA27" s="7">
        <f>AS27-AY27</f>
        <v/>
      </c>
      <c r="BB27" s="7" t="n">
        <v>0</v>
      </c>
      <c r="BC27" s="6" t="n"/>
      <c r="BD27" s="7">
        <f>SUM(J27,T27,AD27,AN27,AX27)</f>
        <v/>
      </c>
      <c r="BE27" s="7">
        <f>SUM(F27,P27,Z27,AJ27,AT27)</f>
        <v/>
      </c>
      <c r="BF27" s="7">
        <f>SUM(N27,X27,AH27,AR27,BB27)</f>
        <v/>
      </c>
      <c r="BG27" s="7">
        <f>SUM(L27,V27,AF27,AP27,AZ27)</f>
        <v/>
      </c>
      <c r="BH27" s="7">
        <f>SUM(I27,S27,AC27,AM27,AW27)</f>
        <v/>
      </c>
      <c r="BI27" s="7" t="n">
        <v>0</v>
      </c>
      <c r="BJ27" s="7">
        <f>SUM(H27,R27,AB27,AL27,AV27)</f>
        <v/>
      </c>
      <c r="BK27" s="7">
        <f>SUM(K27,U27,AE27,AO27,AY27)</f>
        <v/>
      </c>
      <c r="BL27" s="7">
        <f>SUM(E27,O27,Y27,AI27,AS27)</f>
        <v/>
      </c>
      <c r="BM27" s="7">
        <f>SUM(G27,Q27,AA27,AK27,AU27)</f>
        <v/>
      </c>
      <c r="BN27" s="7" t="n">
        <v>0</v>
      </c>
      <c r="BO27" s="7">
        <f>BL27+BM27+BN27</f>
        <v/>
      </c>
      <c r="BP27" s="7" t="n">
        <v>1593.4375</v>
      </c>
      <c r="BQ27" s="7">
        <f>BO27/19*31</f>
        <v/>
      </c>
      <c r="BR27" s="7">
        <f>IFERROR(BL27/BE27,0)</f>
        <v/>
      </c>
    </row>
    <row r="28">
      <c r="A28" s="6" t="n">
        <v>18</v>
      </c>
      <c r="B28" s="6" t="inlineStr">
        <is>
          <t>2018-10-12</t>
        </is>
      </c>
      <c r="C28" s="6" t="inlineStr">
        <is>
          <t>МТ</t>
        </is>
      </c>
      <c r="D28" s="6" t="inlineStr">
        <is>
          <t>Пронькина Елена Александровна</t>
        </is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11</v>
      </c>
      <c r="K28" s="7">
        <f>ROUND(J28*BP28/100,0)*100</f>
        <v/>
      </c>
      <c r="L28" s="7" t="n">
        <v>0</v>
      </c>
      <c r="M28" s="7">
        <f>E28-K28</f>
        <v/>
      </c>
      <c r="N28" s="7" t="n">
        <v>0</v>
      </c>
      <c r="O28" s="7" t="n">
        <v>0</v>
      </c>
      <c r="P28" s="7" t="n">
        <v>0</v>
      </c>
      <c r="Q28" s="7" t="n">
        <v>0</v>
      </c>
      <c r="R28" s="7" t="n">
        <v>0</v>
      </c>
      <c r="S28" s="7" t="n">
        <v>0</v>
      </c>
      <c r="T28" s="7" t="n">
        <v>11</v>
      </c>
      <c r="U28" s="7">
        <f>ROUND(T28*BP28/100,0)*100</f>
        <v/>
      </c>
      <c r="V28" s="7" t="n">
        <v>0</v>
      </c>
      <c r="W28" s="7">
        <f>O28-U28</f>
        <v/>
      </c>
      <c r="X28" s="7" t="n">
        <v>0</v>
      </c>
      <c r="Y28" s="7" t="n">
        <v>14538.75</v>
      </c>
      <c r="Z28" s="7" t="n">
        <v>8</v>
      </c>
      <c r="AA28" s="7" t="n">
        <v>750</v>
      </c>
      <c r="AB28" s="7" t="n">
        <v>1</v>
      </c>
      <c r="AC28" s="7" t="n">
        <v>0</v>
      </c>
      <c r="AD28" s="7" t="n">
        <v>11</v>
      </c>
      <c r="AE28" s="7">
        <f>ROUND(AD28*BP28/100,0)*100</f>
        <v/>
      </c>
      <c r="AF28" s="7" t="n">
        <v>0</v>
      </c>
      <c r="AG28" s="7">
        <f>Y28-AE28</f>
        <v/>
      </c>
      <c r="AH28" s="7" t="n">
        <v>2</v>
      </c>
      <c r="AI28" s="7" t="n">
        <v>0</v>
      </c>
      <c r="AJ28" s="7" t="n">
        <v>0</v>
      </c>
      <c r="AK28" s="7" t="n">
        <v>0</v>
      </c>
      <c r="AL28" s="7" t="n">
        <v>0</v>
      </c>
      <c r="AM28" s="7" t="n">
        <v>0</v>
      </c>
      <c r="AN28" s="7" t="n">
        <v>11</v>
      </c>
      <c r="AO28" s="7">
        <f>ROUND(AN28*BP28/100,0)*100</f>
        <v/>
      </c>
      <c r="AP28" s="7" t="n">
        <v>0</v>
      </c>
      <c r="AQ28" s="7">
        <f>AI28-AO28</f>
        <v/>
      </c>
      <c r="AR28" s="7" t="n">
        <v>0</v>
      </c>
      <c r="AS28" s="7" t="n">
        <v>0</v>
      </c>
      <c r="AT28" s="7" t="n">
        <v>0</v>
      </c>
      <c r="AU28" s="7" t="n">
        <v>0</v>
      </c>
      <c r="AV28" s="7" t="n">
        <v>0</v>
      </c>
      <c r="AW28" s="7" t="n">
        <v>0</v>
      </c>
      <c r="AX28" s="7" t="n">
        <v>5</v>
      </c>
      <c r="AY28" s="7">
        <f>ROUND(AX28*BP28/100,0)*100</f>
        <v/>
      </c>
      <c r="AZ28" s="7" t="n">
        <v>0</v>
      </c>
      <c r="BA28" s="7">
        <f>AS28-AY28</f>
        <v/>
      </c>
      <c r="BB28" s="7" t="n">
        <v>0</v>
      </c>
      <c r="BC28" s="6" t="n"/>
      <c r="BD28" s="7">
        <f>SUM(J28,T28,AD28,AN28,AX28)</f>
        <v/>
      </c>
      <c r="BE28" s="7">
        <f>SUM(F28,P28,Z28,AJ28,AT28)</f>
        <v/>
      </c>
      <c r="BF28" s="7">
        <f>SUM(N28,X28,AH28,AR28,BB28)</f>
        <v/>
      </c>
      <c r="BG28" s="7">
        <f>SUM(L28,V28,AF28,AP28,AZ28)</f>
        <v/>
      </c>
      <c r="BH28" s="7">
        <f>SUM(I28,S28,AC28,AM28,AW28)</f>
        <v/>
      </c>
      <c r="BI28" s="7" t="n">
        <v>0</v>
      </c>
      <c r="BJ28" s="7">
        <f>SUM(H28,R28,AB28,AL28,AV28)</f>
        <v/>
      </c>
      <c r="BK28" s="7">
        <f>SUM(K28,U28,AE28,AO28,AY28)</f>
        <v/>
      </c>
      <c r="BL28" s="7">
        <f>SUM(E28,O28,Y28,AI28,AS28)</f>
        <v/>
      </c>
      <c r="BM28" s="7">
        <f>SUM(G28,Q28,AA28,AK28,AU28)</f>
        <v/>
      </c>
      <c r="BN28" s="7" t="n">
        <v>0</v>
      </c>
      <c r="BO28" s="7">
        <f>BL28+BM28+BN28</f>
        <v/>
      </c>
      <c r="BP28" s="7" t="n">
        <v>2184.698048780488</v>
      </c>
      <c r="BQ28" s="7">
        <f>BO28/19*31</f>
        <v/>
      </c>
      <c r="BR28" s="7">
        <f>IFERROR(BL28/BE28,0)</f>
        <v/>
      </c>
    </row>
    <row r="29">
      <c r="A29" s="6" t="n">
        <v>19</v>
      </c>
      <c r="B29" s="6" t="inlineStr">
        <is>
          <t>2017-01-14</t>
        </is>
      </c>
      <c r="C29" s="6" t="inlineStr">
        <is>
          <t>МТ</t>
        </is>
      </c>
      <c r="D29" s="6" t="inlineStr">
        <is>
          <t>Редькина Анастасия Анатольевна</t>
        </is>
      </c>
      <c r="E29" s="7" t="n">
        <v>26809.67</v>
      </c>
      <c r="F29" s="7" t="n">
        <v>14</v>
      </c>
      <c r="G29" s="7" t="n">
        <v>5950</v>
      </c>
      <c r="H29" s="7" t="n">
        <v>5</v>
      </c>
      <c r="I29" s="7" t="n">
        <v>0</v>
      </c>
      <c r="J29" s="7" t="n">
        <v>28</v>
      </c>
      <c r="K29" s="7">
        <f>ROUND(J29*BP29/100,0)*100</f>
        <v/>
      </c>
      <c r="L29" s="7" t="n">
        <v>0</v>
      </c>
      <c r="M29" s="7">
        <f>E29-K29</f>
        <v/>
      </c>
      <c r="N29" s="7" t="n">
        <v>0</v>
      </c>
      <c r="O29" s="7" t="n">
        <v>21335.83</v>
      </c>
      <c r="P29" s="7" t="n">
        <v>11</v>
      </c>
      <c r="Q29" s="7" t="n">
        <v>4760</v>
      </c>
      <c r="R29" s="7" t="n">
        <v>4</v>
      </c>
      <c r="S29" s="7" t="n">
        <v>0</v>
      </c>
      <c r="T29" s="7" t="n">
        <v>28</v>
      </c>
      <c r="U29" s="7">
        <f>ROUND(T29*BP29/100,0)*100</f>
        <v/>
      </c>
      <c r="V29" s="7" t="n">
        <v>0</v>
      </c>
      <c r="W29" s="7">
        <f>O29-U29</f>
        <v/>
      </c>
      <c r="X29" s="7" t="n">
        <v>0</v>
      </c>
      <c r="Y29" s="7" t="n">
        <v>21348</v>
      </c>
      <c r="Z29" s="7" t="n">
        <v>11</v>
      </c>
      <c r="AA29" s="7" t="n">
        <v>5950</v>
      </c>
      <c r="AB29" s="7" t="n">
        <v>5</v>
      </c>
      <c r="AC29" s="7" t="n">
        <v>0</v>
      </c>
      <c r="AD29" s="7" t="n">
        <v>28</v>
      </c>
      <c r="AE29" s="7">
        <f>ROUND(AD29*BP29/100,0)*100</f>
        <v/>
      </c>
      <c r="AF29" s="7" t="n">
        <v>0</v>
      </c>
      <c r="AG29" s="7">
        <f>Y29-AE29</f>
        <v/>
      </c>
      <c r="AH29" s="7" t="n">
        <v>0</v>
      </c>
      <c r="AI29" s="7" t="n">
        <v>0</v>
      </c>
      <c r="AJ29" s="7" t="n">
        <v>0</v>
      </c>
      <c r="AK29" s="7" t="n">
        <v>0</v>
      </c>
      <c r="AL29" s="7" t="n">
        <v>0</v>
      </c>
      <c r="AM29" s="7" t="n">
        <v>0</v>
      </c>
      <c r="AN29" s="7" t="n">
        <v>28</v>
      </c>
      <c r="AO29" s="7">
        <f>ROUND(AN29*BP29/100,0)*100</f>
        <v/>
      </c>
      <c r="AP29" s="7" t="n">
        <v>0</v>
      </c>
      <c r="AQ29" s="7">
        <f>AI29-AO29</f>
        <v/>
      </c>
      <c r="AR29" s="7" t="n">
        <v>0</v>
      </c>
      <c r="AS29" s="7" t="n">
        <v>0</v>
      </c>
      <c r="AT29" s="7" t="n">
        <v>0</v>
      </c>
      <c r="AU29" s="7" t="n">
        <v>0</v>
      </c>
      <c r="AV29" s="7" t="n">
        <v>0</v>
      </c>
      <c r="AW29" s="7" t="n">
        <v>0</v>
      </c>
      <c r="AX29" s="7" t="n">
        <v>12</v>
      </c>
      <c r="AY29" s="7">
        <f>ROUND(AX29*BP29/100,0)*100</f>
        <v/>
      </c>
      <c r="AZ29" s="7" t="n">
        <v>0</v>
      </c>
      <c r="BA29" s="7">
        <f>AS29-AY29</f>
        <v/>
      </c>
      <c r="BB29" s="7" t="n">
        <v>0</v>
      </c>
      <c r="BC29" s="6" t="n"/>
      <c r="BD29" s="7">
        <f>SUM(J29,T29,AD29,AN29,AX29)</f>
        <v/>
      </c>
      <c r="BE29" s="7">
        <f>SUM(F29,P29,Z29,AJ29,AT29)</f>
        <v/>
      </c>
      <c r="BF29" s="7">
        <f>SUM(N29,X29,AH29,AR29,BB29)</f>
        <v/>
      </c>
      <c r="BG29" s="7">
        <f>SUM(L29,V29,AF29,AP29,AZ29)</f>
        <v/>
      </c>
      <c r="BH29" s="7">
        <f>SUM(I29,S29,AC29,AM29,AW29)</f>
        <v/>
      </c>
      <c r="BI29" s="7" t="n">
        <v>0</v>
      </c>
      <c r="BJ29" s="7">
        <f>SUM(H29,R29,AB29,AL29,AV29)</f>
        <v/>
      </c>
      <c r="BK29" s="7">
        <f>SUM(K29,U29,AE29,AO29,AY29)</f>
        <v/>
      </c>
      <c r="BL29" s="7">
        <f>SUM(E29,O29,Y29,AI29,AS29)</f>
        <v/>
      </c>
      <c r="BM29" s="7">
        <f>SUM(G29,Q29,AA29,AK29,AU29)</f>
        <v/>
      </c>
      <c r="BN29" s="7" t="n">
        <v>0</v>
      </c>
      <c r="BO29" s="7">
        <f>BL29+BM29+BN29</f>
        <v/>
      </c>
      <c r="BP29" s="7" t="n">
        <v>1760.368431372549</v>
      </c>
      <c r="BQ29" s="7">
        <f>BO29/19*31</f>
        <v/>
      </c>
      <c r="BR29" s="7">
        <f>IFERROR(BL29/BE29,0)</f>
        <v/>
      </c>
    </row>
    <row r="30">
      <c r="A30" s="6" t="n">
        <v>20</v>
      </c>
      <c r="B30" s="6" t="inlineStr">
        <is>
          <t>2024-09-01</t>
        </is>
      </c>
      <c r="C30" s="6" t="inlineStr">
        <is>
          <t>МТ</t>
        </is>
      </c>
      <c r="D30" s="6" t="inlineStr">
        <is>
          <t>Смирнова Валерия Евгеньевна</t>
        </is>
      </c>
      <c r="E30" s="7" t="n">
        <v>19975.5</v>
      </c>
      <c r="F30" s="7" t="n">
        <v>11</v>
      </c>
      <c r="G30" s="7" t="n">
        <v>850</v>
      </c>
      <c r="H30" s="7" t="n">
        <v>1</v>
      </c>
      <c r="I30" s="7" t="n">
        <v>0</v>
      </c>
      <c r="J30" s="7" t="n">
        <v>20</v>
      </c>
      <c r="K30" s="7">
        <f>ROUND(J30*BP30/100,0)*100</f>
        <v/>
      </c>
      <c r="L30" s="7" t="n">
        <v>0</v>
      </c>
      <c r="M30" s="7">
        <f>E30-K30</f>
        <v/>
      </c>
      <c r="N30" s="7" t="n">
        <v>0</v>
      </c>
      <c r="O30" s="7" t="n">
        <v>21751</v>
      </c>
      <c r="P30" s="7" t="n">
        <v>12</v>
      </c>
      <c r="Q30" s="7" t="n">
        <v>8400</v>
      </c>
      <c r="R30" s="7" t="n">
        <v>10</v>
      </c>
      <c r="S30" s="7" t="n">
        <v>1</v>
      </c>
      <c r="T30" s="7" t="n">
        <v>20</v>
      </c>
      <c r="U30" s="7">
        <f>ROUND(T30*BP30/100,0)*100</f>
        <v/>
      </c>
      <c r="V30" s="7" t="n">
        <v>0</v>
      </c>
      <c r="W30" s="7">
        <f>O30-U30</f>
        <v/>
      </c>
      <c r="X30" s="7" t="n">
        <v>0</v>
      </c>
      <c r="Y30" s="7" t="n">
        <v>11105</v>
      </c>
      <c r="Z30" s="7" t="n">
        <v>6</v>
      </c>
      <c r="AA30" s="7" t="n">
        <v>4250</v>
      </c>
      <c r="AB30" s="7" t="n">
        <v>5</v>
      </c>
      <c r="AC30" s="7" t="n">
        <v>0</v>
      </c>
      <c r="AD30" s="7" t="n">
        <v>20</v>
      </c>
      <c r="AE30" s="7">
        <f>ROUND(AD30*BP30/100,0)*100</f>
        <v/>
      </c>
      <c r="AF30" s="7" t="n">
        <v>0</v>
      </c>
      <c r="AG30" s="7">
        <f>Y30-AE30</f>
        <v/>
      </c>
      <c r="AH30" s="7" t="n">
        <v>0</v>
      </c>
      <c r="AI30" s="7" t="n">
        <v>0</v>
      </c>
      <c r="AJ30" s="7" t="n">
        <v>0</v>
      </c>
      <c r="AK30" s="7" t="n">
        <v>0</v>
      </c>
      <c r="AL30" s="7" t="n">
        <v>0</v>
      </c>
      <c r="AM30" s="7" t="n">
        <v>0</v>
      </c>
      <c r="AN30" s="7" t="n">
        <v>20</v>
      </c>
      <c r="AO30" s="7">
        <f>ROUND(AN30*BP30/100,0)*100</f>
        <v/>
      </c>
      <c r="AP30" s="7" t="n">
        <v>0</v>
      </c>
      <c r="AQ30" s="7">
        <f>AI30-AO30</f>
        <v/>
      </c>
      <c r="AR30" s="7" t="n">
        <v>0</v>
      </c>
      <c r="AS30" s="7" t="n">
        <v>0</v>
      </c>
      <c r="AT30" s="7" t="n">
        <v>0</v>
      </c>
      <c r="AU30" s="7" t="n">
        <v>0</v>
      </c>
      <c r="AV30" s="7" t="n">
        <v>0</v>
      </c>
      <c r="AW30" s="7" t="n">
        <v>0</v>
      </c>
      <c r="AX30" s="7" t="n">
        <v>9</v>
      </c>
      <c r="AY30" s="7">
        <f>ROUND(AX30*BP30/100,0)*100</f>
        <v/>
      </c>
      <c r="AZ30" s="7" t="n">
        <v>0</v>
      </c>
      <c r="BA30" s="7">
        <f>AS30-AY30</f>
        <v/>
      </c>
      <c r="BB30" s="7" t="n">
        <v>0</v>
      </c>
      <c r="BC30" s="6" t="n"/>
      <c r="BD30" s="7">
        <f>SUM(J30,T30,AD30,AN30,AX30)</f>
        <v/>
      </c>
      <c r="BE30" s="7">
        <f>SUM(F30,P30,Z30,AJ30,AT30)</f>
        <v/>
      </c>
      <c r="BF30" s="7">
        <f>SUM(N30,X30,AH30,AR30,BB30)</f>
        <v/>
      </c>
      <c r="BG30" s="7">
        <f>SUM(L30,V30,AF30,AP30,AZ30)</f>
        <v/>
      </c>
      <c r="BH30" s="7">
        <f>SUM(I30,S30,AC30,AM30,AW30)</f>
        <v/>
      </c>
      <c r="BI30" s="7" t="n">
        <v>0</v>
      </c>
      <c r="BJ30" s="7">
        <f>SUM(H30,R30,AB30,AL30,AV30)</f>
        <v/>
      </c>
      <c r="BK30" s="7">
        <f>SUM(K30,U30,AE30,AO30,AY30)</f>
        <v/>
      </c>
      <c r="BL30" s="7">
        <f>SUM(E30,O30,Y30,AI30,AS30)</f>
        <v/>
      </c>
      <c r="BM30" s="7">
        <f>SUM(G30,Q30,AA30,AK30,AU30)</f>
        <v/>
      </c>
      <c r="BN30" s="7" t="n">
        <v>0</v>
      </c>
      <c r="BO30" s="7">
        <f>BL30+BM30+BN30</f>
        <v/>
      </c>
      <c r="BP30" s="7" t="n">
        <v>1980.352972972973</v>
      </c>
      <c r="BQ30" s="7">
        <f>BO30/19*31</f>
        <v/>
      </c>
      <c r="BR30" s="7">
        <f>IFERROR(BL30/BE30,0)</f>
        <v/>
      </c>
    </row>
    <row r="31">
      <c r="A31" s="8" t="n"/>
      <c r="B31" s="8" t="n"/>
      <c r="C31" s="8" t="n"/>
      <c r="D31" s="8" t="inlineStr">
        <is>
          <t>Итого ГП</t>
        </is>
      </c>
      <c r="E31" s="9">
        <f>SUM(E24:E30)</f>
        <v/>
      </c>
      <c r="F31" s="9">
        <f>SUM(F24:F30)</f>
        <v/>
      </c>
      <c r="G31" s="9">
        <f>SUM(G24:G30)</f>
        <v/>
      </c>
      <c r="H31" s="9">
        <f>SUM(H24:H30)</f>
        <v/>
      </c>
      <c r="I31" s="9">
        <f>SUM(I24:I30)</f>
        <v/>
      </c>
      <c r="J31" s="9">
        <f>SUM(J24:J30)</f>
        <v/>
      </c>
      <c r="K31" s="9">
        <f>SUM(K24:K30)</f>
        <v/>
      </c>
      <c r="L31" s="9">
        <f>SUM(L24:L30)</f>
        <v/>
      </c>
      <c r="M31" s="9">
        <f>SUM(M24:M30)</f>
        <v/>
      </c>
      <c r="N31" s="9">
        <f>SUM(N24:N30)</f>
        <v/>
      </c>
      <c r="O31" s="9">
        <f>SUM(O24:O30)</f>
        <v/>
      </c>
      <c r="P31" s="9">
        <f>SUM(P24:P30)</f>
        <v/>
      </c>
      <c r="Q31" s="9">
        <f>SUM(Q24:Q30)</f>
        <v/>
      </c>
      <c r="R31" s="9">
        <f>SUM(R24:R30)</f>
        <v/>
      </c>
      <c r="S31" s="9">
        <f>SUM(S24:S30)</f>
        <v/>
      </c>
      <c r="T31" s="9">
        <f>SUM(T24:T30)</f>
        <v/>
      </c>
      <c r="U31" s="9">
        <f>SUM(U24:U30)</f>
        <v/>
      </c>
      <c r="V31" s="9">
        <f>SUM(V24:V30)</f>
        <v/>
      </c>
      <c r="W31" s="9">
        <f>SUM(W24:W30)</f>
        <v/>
      </c>
      <c r="X31" s="9">
        <f>SUM(X24:X30)</f>
        <v/>
      </c>
      <c r="Y31" s="9">
        <f>SUM(Y24:Y30)</f>
        <v/>
      </c>
      <c r="Z31" s="9">
        <f>SUM(Z24:Z30)</f>
        <v/>
      </c>
      <c r="AA31" s="9">
        <f>SUM(AA24:AA30)</f>
        <v/>
      </c>
      <c r="AB31" s="9">
        <f>SUM(AB24:AB30)</f>
        <v/>
      </c>
      <c r="AC31" s="9">
        <f>SUM(AC24:AC30)</f>
        <v/>
      </c>
      <c r="AD31" s="9">
        <f>SUM(AD24:AD30)</f>
        <v/>
      </c>
      <c r="AE31" s="9">
        <f>SUM(AE24:AE30)</f>
        <v/>
      </c>
      <c r="AF31" s="9">
        <f>SUM(AF24:AF30)</f>
        <v/>
      </c>
      <c r="AG31" s="9">
        <f>SUM(AG24:AG30)</f>
        <v/>
      </c>
      <c r="AH31" s="9">
        <f>SUM(AH24:AH30)</f>
        <v/>
      </c>
      <c r="AI31" s="9">
        <f>SUM(AI24:AI30)</f>
        <v/>
      </c>
      <c r="AJ31" s="9">
        <f>SUM(AJ24:AJ30)</f>
        <v/>
      </c>
      <c r="AK31" s="9">
        <f>SUM(AK24:AK30)</f>
        <v/>
      </c>
      <c r="AL31" s="9">
        <f>SUM(AL24:AL30)</f>
        <v/>
      </c>
      <c r="AM31" s="9">
        <f>SUM(AM24:AM30)</f>
        <v/>
      </c>
      <c r="AN31" s="9">
        <f>SUM(AN24:AN30)</f>
        <v/>
      </c>
      <c r="AO31" s="9">
        <f>SUM(AO24:AO30)</f>
        <v/>
      </c>
      <c r="AP31" s="9">
        <f>SUM(AP24:AP30)</f>
        <v/>
      </c>
      <c r="AQ31" s="9">
        <f>SUM(AQ24:AQ30)</f>
        <v/>
      </c>
      <c r="AR31" s="9">
        <f>SUM(AR24:AR30)</f>
        <v/>
      </c>
      <c r="AS31" s="9">
        <f>SUM(AS24:AS30)</f>
        <v/>
      </c>
      <c r="AT31" s="9">
        <f>SUM(AT24:AT30)</f>
        <v/>
      </c>
      <c r="AU31" s="9">
        <f>SUM(AU24:AU30)</f>
        <v/>
      </c>
      <c r="AV31" s="9">
        <f>SUM(AV24:AV30)</f>
        <v/>
      </c>
      <c r="AW31" s="9">
        <f>SUM(AW24:AW30)</f>
        <v/>
      </c>
      <c r="AX31" s="9">
        <f>SUM(AX24:AX30)</f>
        <v/>
      </c>
      <c r="AY31" s="9">
        <f>SUM(AY24:AY30)</f>
        <v/>
      </c>
      <c r="AZ31" s="9">
        <f>SUM(AZ24:AZ30)</f>
        <v/>
      </c>
      <c r="BA31" s="9">
        <f>SUM(BA24:BA30)</f>
        <v/>
      </c>
      <c r="BB31" s="9">
        <f>SUM(BB24:BB30)</f>
        <v/>
      </c>
      <c r="BC31" s="9">
        <f>SUM(BC24:BC30)</f>
        <v/>
      </c>
      <c r="BD31" s="9">
        <f>SUM(BD24:BD30)</f>
        <v/>
      </c>
      <c r="BE31" s="9">
        <f>SUM(BE24:BE30)</f>
        <v/>
      </c>
      <c r="BF31" s="9">
        <f>SUM(BF24:BF30)</f>
        <v/>
      </c>
      <c r="BG31" s="9">
        <f>SUM(BG24:BG30)</f>
        <v/>
      </c>
      <c r="BH31" s="9">
        <f>SUM(BH24:BH30)</f>
        <v/>
      </c>
      <c r="BI31" s="9">
        <f>SUM(BI24:BI30)</f>
        <v/>
      </c>
      <c r="BJ31" s="9">
        <f>SUM(BJ24:BJ30)</f>
        <v/>
      </c>
      <c r="BK31" s="9">
        <f>SUM(BK24:BK30)</f>
        <v/>
      </c>
      <c r="BL31" s="9">
        <f>SUM(BL24:BL30)</f>
        <v/>
      </c>
      <c r="BM31" s="9">
        <f>SUM(BM24:BM30)</f>
        <v/>
      </c>
      <c r="BN31" s="9">
        <f>SUM(BN24:BN30)</f>
        <v/>
      </c>
      <c r="BO31" s="9">
        <f>SUM(BO24:BO30)</f>
        <v/>
      </c>
      <c r="BP31" s="9">
        <f>IFERROR(BK31/BD31,0)</f>
        <v/>
      </c>
      <c r="BQ31" s="9">
        <f>BO31/19*31</f>
        <v/>
      </c>
      <c r="BR31" s="9">
        <f>IFERROR(BL31/BE31,0)</f>
        <v/>
      </c>
    </row>
    <row r="33">
      <c r="A33" s="5" t="n"/>
      <c r="B33" s="5" t="n"/>
      <c r="C33" s="5" t="n"/>
      <c r="D33" s="5" t="inlineStr">
        <is>
          <t>ФУНКЦИОНАЛЬНЫЙ ТРЕНИНГ</t>
        </is>
      </c>
      <c r="E33" s="5" t="n"/>
      <c r="F33" s="5" t="n"/>
      <c r="G33" s="5" t="n"/>
      <c r="H33" s="5" t="n"/>
      <c r="I33" s="5" t="n"/>
      <c r="J33" s="5" t="n"/>
      <c r="K33" s="5" t="n"/>
      <c r="L33" s="5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  <c r="AC33" s="5" t="n"/>
      <c r="AD33" s="5" t="n"/>
      <c r="AE33" s="5" t="n"/>
      <c r="AF33" s="5" t="n"/>
      <c r="AG33" s="5" t="n"/>
      <c r="AH33" s="5" t="n"/>
      <c r="AI33" s="5" t="n"/>
      <c r="AJ33" s="5" t="n"/>
      <c r="AK33" s="5" t="n"/>
      <c r="AL33" s="5" t="n"/>
      <c r="AM33" s="5" t="n"/>
      <c r="AN33" s="5" t="n"/>
      <c r="AO33" s="5" t="n"/>
      <c r="AP33" s="5" t="n"/>
      <c r="AQ33" s="5" t="n"/>
      <c r="AR33" s="5" t="n"/>
      <c r="AS33" s="5" t="n"/>
      <c r="AT33" s="5" t="n"/>
      <c r="AU33" s="5" t="n"/>
      <c r="AV33" s="5" t="n"/>
      <c r="AW33" s="5" t="n"/>
      <c r="AX33" s="5" t="n"/>
      <c r="AY33" s="5" t="n"/>
      <c r="AZ33" s="5" t="n"/>
      <c r="BA33" s="5" t="n"/>
      <c r="BB33" s="5" t="n"/>
      <c r="BC33" s="5" t="n"/>
      <c r="BD33" s="5" t="n"/>
      <c r="BE33" s="5" t="n"/>
      <c r="BF33" s="5" t="n"/>
      <c r="BG33" s="5" t="n"/>
      <c r="BH33" s="5" t="n"/>
      <c r="BI33" s="5" t="n"/>
      <c r="BJ33" s="5" t="n"/>
      <c r="BK33" s="5" t="n"/>
      <c r="BL33" s="5" t="n"/>
      <c r="BM33" s="5" t="n"/>
      <c r="BN33" s="5" t="n"/>
      <c r="BO33" s="5" t="n"/>
      <c r="BP33" s="5" t="n"/>
      <c r="BQ33" s="5" t="n"/>
      <c r="BR33" s="5" t="n"/>
    </row>
    <row r="34">
      <c r="A34" s="4" t="inlineStr">
        <is>
          <t>№</t>
        </is>
      </c>
      <c r="B34" s="4" t="inlineStr">
        <is>
          <t>Дата начала</t>
        </is>
      </c>
      <c r="C34" s="4" t="inlineStr">
        <is>
          <t>Статус</t>
        </is>
      </c>
      <c r="D34" s="4" t="inlineStr">
        <is>
          <t>ФИО</t>
        </is>
      </c>
      <c r="E34" s="4" t="inlineStr">
        <is>
          <t>Факт $ из 1С</t>
        </is>
      </c>
      <c r="F34" s="4" t="inlineStr">
        <is>
          <t>Факт ПТ</t>
        </is>
      </c>
      <c r="G34" s="4" t="inlineStr">
        <is>
          <t>Факт $ МГ/секции</t>
        </is>
      </c>
      <c r="H34" s="4" t="inlineStr">
        <is>
          <t>Факт МГ/секции</t>
        </is>
      </c>
      <c r="I34" s="4" t="inlineStr">
        <is>
          <t>Факт ВПТ</t>
        </is>
      </c>
      <c r="J34" s="4" t="inlineStr">
        <is>
          <t>Тех. задание ПТ</t>
        </is>
      </c>
      <c r="K34" s="4" t="inlineStr">
        <is>
          <t>Тех задание $</t>
        </is>
      </c>
      <c r="L34" s="4" t="inlineStr">
        <is>
          <t>Тех. задание ВПТ</t>
        </is>
      </c>
      <c r="M34" s="4" t="inlineStr">
        <is>
          <t>Разница ПТ $</t>
        </is>
      </c>
      <c r="N34" s="4" t="inlineStr">
        <is>
          <t>Факт СПЛИТ</t>
        </is>
      </c>
      <c r="O34" s="4" t="inlineStr">
        <is>
          <t>Факт $ из 1С</t>
        </is>
      </c>
      <c r="P34" s="4" t="inlineStr">
        <is>
          <t>Факт ПТ</t>
        </is>
      </c>
      <c r="Q34" s="4" t="inlineStr">
        <is>
          <t>Факт $ МГ/секции</t>
        </is>
      </c>
      <c r="R34" s="4" t="inlineStr">
        <is>
          <t>Факт МГ/секции</t>
        </is>
      </c>
      <c r="S34" s="4" t="inlineStr">
        <is>
          <t>Факт ВПТ</t>
        </is>
      </c>
      <c r="T34" s="4" t="inlineStr">
        <is>
          <t>Тех. задание ПТ</t>
        </is>
      </c>
      <c r="U34" s="4" t="inlineStr">
        <is>
          <t>Тех задание $</t>
        </is>
      </c>
      <c r="V34" s="4" t="inlineStr">
        <is>
          <t>Тех. задание ВПТ</t>
        </is>
      </c>
      <c r="W34" s="4" t="inlineStr">
        <is>
          <t>Разница ПТ $</t>
        </is>
      </c>
      <c r="X34" s="4" t="inlineStr">
        <is>
          <t>Факт СПЛИТ</t>
        </is>
      </c>
      <c r="Y34" s="4" t="inlineStr">
        <is>
          <t>Факт $ из 1С</t>
        </is>
      </c>
      <c r="Z34" s="4" t="inlineStr">
        <is>
          <t>Факт ПТ</t>
        </is>
      </c>
      <c r="AA34" s="4" t="inlineStr">
        <is>
          <t>Факт $ МГ/секции</t>
        </is>
      </c>
      <c r="AB34" s="4" t="inlineStr">
        <is>
          <t>Факт МГ/секции</t>
        </is>
      </c>
      <c r="AC34" s="4" t="inlineStr">
        <is>
          <t>Факт ВПТ</t>
        </is>
      </c>
      <c r="AD34" s="4" t="inlineStr">
        <is>
          <t>Тех. задание ПТ</t>
        </is>
      </c>
      <c r="AE34" s="4" t="inlineStr">
        <is>
          <t>Тех задание $</t>
        </is>
      </c>
      <c r="AF34" s="4" t="inlineStr">
        <is>
          <t>Тех. задание ВПТ</t>
        </is>
      </c>
      <c r="AG34" s="4" t="inlineStr">
        <is>
          <t>Разница ПТ $</t>
        </is>
      </c>
      <c r="AH34" s="4" t="inlineStr">
        <is>
          <t>Факт СПЛИТ</t>
        </is>
      </c>
      <c r="AI34" s="4" t="inlineStr">
        <is>
          <t>Факт $ из 1С</t>
        </is>
      </c>
      <c r="AJ34" s="4" t="inlineStr">
        <is>
          <t>Факт ПТ</t>
        </is>
      </c>
      <c r="AK34" s="4" t="inlineStr">
        <is>
          <t>Факт $ МГ/секции</t>
        </is>
      </c>
      <c r="AL34" s="4" t="inlineStr">
        <is>
          <t>Факт МГ/секции</t>
        </is>
      </c>
      <c r="AM34" s="4" t="inlineStr">
        <is>
          <t>Факт ВПТ</t>
        </is>
      </c>
      <c r="AN34" s="4" t="inlineStr">
        <is>
          <t>Тех. задание ПТ</t>
        </is>
      </c>
      <c r="AO34" s="4" t="inlineStr">
        <is>
          <t>Тех задание $</t>
        </is>
      </c>
      <c r="AP34" s="4" t="inlineStr">
        <is>
          <t>Тех. задание ВПТ</t>
        </is>
      </c>
      <c r="AQ34" s="4" t="inlineStr">
        <is>
          <t>Разница ПТ $</t>
        </is>
      </c>
      <c r="AR34" s="4" t="inlineStr">
        <is>
          <t>Факт СПЛИТ</t>
        </is>
      </c>
      <c r="AS34" s="4" t="inlineStr">
        <is>
          <t>Факт $ из 1С</t>
        </is>
      </c>
      <c r="AT34" s="4" t="inlineStr">
        <is>
          <t>Факт ПТ</t>
        </is>
      </c>
      <c r="AU34" s="4" t="inlineStr">
        <is>
          <t>Факт $ МГ/секции</t>
        </is>
      </c>
      <c r="AV34" s="4" t="inlineStr">
        <is>
          <t>Факт МГ/секции</t>
        </is>
      </c>
      <c r="AW34" s="4" t="inlineStr">
        <is>
          <t>Факт ВПТ</t>
        </is>
      </c>
      <c r="AX34" s="4" t="inlineStr">
        <is>
          <t>Тех. задание ПТ</t>
        </is>
      </c>
      <c r="AY34" s="4" t="inlineStr">
        <is>
          <t>Тех задание $</t>
        </is>
      </c>
      <c r="AZ34" s="4" t="inlineStr">
        <is>
          <t>Тех. задание ВПТ</t>
        </is>
      </c>
      <c r="BA34" s="4" t="inlineStr">
        <is>
          <t>Разница ПТ $</t>
        </is>
      </c>
      <c r="BB34" s="4" t="inlineStr">
        <is>
          <t>Факт СПЛИТ</t>
        </is>
      </c>
      <c r="BC34" s="4" t="inlineStr"/>
      <c r="BD34" s="4" t="inlineStr">
        <is>
          <t>Тех. задание ПТ</t>
        </is>
      </c>
      <c r="BE34" s="4" t="inlineStr">
        <is>
          <t>Факт ПТ</t>
        </is>
      </c>
      <c r="BF34" s="4" t="inlineStr">
        <is>
          <t>Факт СПЛИТ</t>
        </is>
      </c>
      <c r="BG34" s="4" t="inlineStr">
        <is>
          <t>Тех. задание ВПТ</t>
        </is>
      </c>
      <c r="BH34" s="4" t="inlineStr">
        <is>
          <t>Факт ВПТ</t>
        </is>
      </c>
      <c r="BI34" s="4" t="inlineStr">
        <is>
          <t>Тех. задание</t>
        </is>
      </c>
      <c r="BJ34" s="4" t="inlineStr">
        <is>
          <t>Факт</t>
        </is>
      </c>
      <c r="BK34" s="4" t="inlineStr">
        <is>
          <t>Тех задание $</t>
        </is>
      </c>
      <c r="BL34" s="4" t="inlineStr">
        <is>
          <t>Факт ПТ 1С $</t>
        </is>
      </c>
      <c r="BM34" s="4" t="inlineStr">
        <is>
          <t>Факт МГ/секции 1С $</t>
        </is>
      </c>
      <c r="BN34" s="4" t="inlineStr">
        <is>
          <t>Прочие услуги $</t>
        </is>
      </c>
      <c r="BO34" s="4" t="inlineStr">
        <is>
          <t>Факт общий $</t>
        </is>
      </c>
      <c r="BP34" s="4" t="inlineStr">
        <is>
          <t>Средняя стоимость ПТ прошлого месяца $</t>
        </is>
      </c>
      <c r="BQ34" s="4" t="inlineStr">
        <is>
          <t>Ранрейт $</t>
        </is>
      </c>
      <c r="BR34" s="4" t="inlineStr">
        <is>
          <t>Средняя стоимость ПТ на новый месяц</t>
        </is>
      </c>
    </row>
    <row r="35">
      <c r="A35" s="6" t="n">
        <v>21</v>
      </c>
      <c r="B35" s="6" t="inlineStr">
        <is>
          <t>2019-03-08</t>
        </is>
      </c>
      <c r="C35" s="6" t="inlineStr">
        <is>
          <t>МТ</t>
        </is>
      </c>
      <c r="D35" s="6" t="inlineStr">
        <is>
          <t>Ангел Дмитрий Степанович</t>
        </is>
      </c>
      <c r="E35" s="7" t="n">
        <v>8075</v>
      </c>
      <c r="F35" s="7" t="n">
        <v>4</v>
      </c>
      <c r="G35" s="7" t="n">
        <v>5435.5</v>
      </c>
      <c r="H35" s="7" t="n">
        <v>7</v>
      </c>
      <c r="I35" s="7" t="n">
        <v>0</v>
      </c>
      <c r="J35" s="7" t="n">
        <v>30</v>
      </c>
      <c r="K35" s="7">
        <f>ROUND(J35*BP35/100,0)*100</f>
        <v/>
      </c>
      <c r="L35" s="7" t="n">
        <v>0</v>
      </c>
      <c r="M35" s="7">
        <f>E35-K35</f>
        <v/>
      </c>
      <c r="N35" s="7" t="n">
        <v>0</v>
      </c>
      <c r="O35" s="7" t="n">
        <v>0</v>
      </c>
      <c r="P35" s="7" t="n">
        <v>0</v>
      </c>
      <c r="Q35" s="7" t="n">
        <v>0</v>
      </c>
      <c r="R35" s="7" t="n">
        <v>0</v>
      </c>
      <c r="S35" s="7" t="n">
        <v>0</v>
      </c>
      <c r="T35" s="7" t="n">
        <v>30</v>
      </c>
      <c r="U35" s="7">
        <f>ROUND(T35*BP35/100,0)*100</f>
        <v/>
      </c>
      <c r="V35" s="7" t="n">
        <v>0</v>
      </c>
      <c r="W35" s="7">
        <f>O35-U35</f>
        <v/>
      </c>
      <c r="X35" s="7" t="n">
        <v>0</v>
      </c>
      <c r="Y35" s="7" t="n">
        <v>0</v>
      </c>
      <c r="Z35" s="7" t="n">
        <v>0</v>
      </c>
      <c r="AA35" s="7" t="n">
        <v>0</v>
      </c>
      <c r="AB35" s="7" t="n">
        <v>0</v>
      </c>
      <c r="AC35" s="7" t="n">
        <v>0</v>
      </c>
      <c r="AD35" s="7" t="n">
        <v>30</v>
      </c>
      <c r="AE35" s="7">
        <f>ROUND(AD35*BP35/100,0)*100</f>
        <v/>
      </c>
      <c r="AF35" s="7" t="n">
        <v>0</v>
      </c>
      <c r="AG35" s="7">
        <f>Y35-AE35</f>
        <v/>
      </c>
      <c r="AH35" s="7" t="n">
        <v>0</v>
      </c>
      <c r="AI35" s="7" t="n">
        <v>0</v>
      </c>
      <c r="AJ35" s="7" t="n">
        <v>0</v>
      </c>
      <c r="AK35" s="7" t="n">
        <v>0</v>
      </c>
      <c r="AL35" s="7" t="n">
        <v>0</v>
      </c>
      <c r="AM35" s="7" t="n">
        <v>0</v>
      </c>
      <c r="AN35" s="7" t="n">
        <v>30</v>
      </c>
      <c r="AO35" s="7">
        <f>ROUND(AN35*BP35/100,0)*100</f>
        <v/>
      </c>
      <c r="AP35" s="7" t="n">
        <v>0</v>
      </c>
      <c r="AQ35" s="7">
        <f>AI35-AO35</f>
        <v/>
      </c>
      <c r="AR35" s="7" t="n">
        <v>0</v>
      </c>
      <c r="AS35" s="7" t="n">
        <v>0</v>
      </c>
      <c r="AT35" s="7" t="n">
        <v>0</v>
      </c>
      <c r="AU35" s="7" t="n">
        <v>0</v>
      </c>
      <c r="AV35" s="7" t="n">
        <v>0</v>
      </c>
      <c r="AW35" s="7" t="n">
        <v>0</v>
      </c>
      <c r="AX35" s="7" t="n">
        <v>13</v>
      </c>
      <c r="AY35" s="7">
        <f>ROUND(AX35*BP35/100,0)*100</f>
        <v/>
      </c>
      <c r="AZ35" s="7" t="n">
        <v>0</v>
      </c>
      <c r="BA35" s="7">
        <f>AS35-AY35</f>
        <v/>
      </c>
      <c r="BB35" s="7" t="n">
        <v>0</v>
      </c>
      <c r="BC35" s="6" t="n"/>
      <c r="BD35" s="7">
        <f>SUM(J35,T35,AD35,AN35,AX35)</f>
        <v/>
      </c>
      <c r="BE35" s="7">
        <f>SUM(F35,P35,Z35,AJ35,AT35)</f>
        <v/>
      </c>
      <c r="BF35" s="7">
        <f>SUM(N35,X35,AH35,AR35,BB35)</f>
        <v/>
      </c>
      <c r="BG35" s="7">
        <f>SUM(L35,V35,AF35,AP35,AZ35)</f>
        <v/>
      </c>
      <c r="BH35" s="7">
        <f>SUM(I35,S35,AC35,AM35,AW35)</f>
        <v/>
      </c>
      <c r="BI35" s="7" t="n">
        <v>0</v>
      </c>
      <c r="BJ35" s="7">
        <f>SUM(H35,R35,AB35,AL35,AV35)</f>
        <v/>
      </c>
      <c r="BK35" s="7">
        <f>SUM(K35,U35,AE35,AO35,AY35)</f>
        <v/>
      </c>
      <c r="BL35" s="7">
        <f>SUM(E35,O35,Y35,AI35,AS35)</f>
        <v/>
      </c>
      <c r="BM35" s="7">
        <f>SUM(G35,Q35,AA35,AK35,AU35)</f>
        <v/>
      </c>
      <c r="BN35" s="7" t="n">
        <v>0</v>
      </c>
      <c r="BO35" s="7">
        <f>BL35+BM35+BN35</f>
        <v/>
      </c>
      <c r="BP35" s="7" t="n">
        <v>1199.672413793103</v>
      </c>
      <c r="BQ35" s="7">
        <f>BO35/19*31</f>
        <v/>
      </c>
      <c r="BR35" s="7">
        <f>IFERROR(BL35/BE35,0)</f>
        <v/>
      </c>
    </row>
    <row r="36">
      <c r="A36" s="6" t="n">
        <v>22</v>
      </c>
      <c r="B36" s="6" t="inlineStr">
        <is>
          <t>2018-12-08</t>
        </is>
      </c>
      <c r="C36" s="6" t="inlineStr">
        <is>
          <t>МТ</t>
        </is>
      </c>
      <c r="D36" s="6" t="inlineStr">
        <is>
          <t>Мутаев Аскер Магомедович</t>
        </is>
      </c>
      <c r="E36" s="7" t="n">
        <v>37169.25</v>
      </c>
      <c r="F36" s="7" t="n">
        <v>19</v>
      </c>
      <c r="G36" s="7" t="n">
        <v>2220</v>
      </c>
      <c r="H36" s="7" t="n">
        <v>2</v>
      </c>
      <c r="I36" s="7" t="n">
        <v>0</v>
      </c>
      <c r="J36" s="7" t="n">
        <v>21</v>
      </c>
      <c r="K36" s="7">
        <f>ROUND(J36*BP36/100,0)*100</f>
        <v/>
      </c>
      <c r="L36" s="7" t="n">
        <v>0</v>
      </c>
      <c r="M36" s="7">
        <f>E36-K36</f>
        <v/>
      </c>
      <c r="N36" s="7" t="n">
        <v>2</v>
      </c>
      <c r="O36" s="7" t="n">
        <v>42355.25</v>
      </c>
      <c r="P36" s="7" t="n">
        <v>22</v>
      </c>
      <c r="Q36" s="7" t="n">
        <v>2795</v>
      </c>
      <c r="R36" s="7" t="n">
        <v>4</v>
      </c>
      <c r="S36" s="7" t="n">
        <v>1</v>
      </c>
      <c r="T36" s="7" t="n">
        <v>21</v>
      </c>
      <c r="U36" s="7">
        <f>ROUND(T36*BP36/100,0)*100</f>
        <v/>
      </c>
      <c r="V36" s="7" t="n">
        <v>0</v>
      </c>
      <c r="W36" s="7">
        <f>O36-U36</f>
        <v/>
      </c>
      <c r="X36" s="7" t="n">
        <v>2</v>
      </c>
      <c r="Y36" s="7" t="n">
        <v>27416</v>
      </c>
      <c r="Z36" s="7" t="n">
        <v>15</v>
      </c>
      <c r="AA36" s="7" t="n">
        <v>4020</v>
      </c>
      <c r="AB36" s="7" t="n">
        <v>5</v>
      </c>
      <c r="AC36" s="7" t="n">
        <v>0</v>
      </c>
      <c r="AD36" s="7" t="n">
        <v>21</v>
      </c>
      <c r="AE36" s="7">
        <f>ROUND(AD36*BP36/100,0)*100</f>
        <v/>
      </c>
      <c r="AF36" s="7" t="n">
        <v>0</v>
      </c>
      <c r="AG36" s="7">
        <f>Y36-AE36</f>
        <v/>
      </c>
      <c r="AH36" s="7" t="n">
        <v>1</v>
      </c>
      <c r="AI36" s="7" t="n">
        <v>0</v>
      </c>
      <c r="AJ36" s="7" t="n">
        <v>0</v>
      </c>
      <c r="AK36" s="7" t="n">
        <v>0</v>
      </c>
      <c r="AL36" s="7" t="n">
        <v>0</v>
      </c>
      <c r="AM36" s="7" t="n">
        <v>0</v>
      </c>
      <c r="AN36" s="7" t="n">
        <v>21</v>
      </c>
      <c r="AO36" s="7">
        <f>ROUND(AN36*BP36/100,0)*100</f>
        <v/>
      </c>
      <c r="AP36" s="7" t="n">
        <v>0</v>
      </c>
      <c r="AQ36" s="7">
        <f>AI36-AO36</f>
        <v/>
      </c>
      <c r="AR36" s="7" t="n">
        <v>0</v>
      </c>
      <c r="AS36" s="7" t="n">
        <v>0</v>
      </c>
      <c r="AT36" s="7" t="n">
        <v>0</v>
      </c>
      <c r="AU36" s="7" t="n">
        <v>0</v>
      </c>
      <c r="AV36" s="7" t="n">
        <v>0</v>
      </c>
      <c r="AW36" s="7" t="n">
        <v>0</v>
      </c>
      <c r="AX36" s="7" t="n">
        <v>9</v>
      </c>
      <c r="AY36" s="7">
        <f>ROUND(AX36*BP36/100,0)*100</f>
        <v/>
      </c>
      <c r="AZ36" s="7" t="n">
        <v>0</v>
      </c>
      <c r="BA36" s="7">
        <f>AS36-AY36</f>
        <v/>
      </c>
      <c r="BB36" s="7" t="n">
        <v>0</v>
      </c>
      <c r="BC36" s="6" t="n"/>
      <c r="BD36" s="7">
        <f>SUM(J36,T36,AD36,AN36,AX36)</f>
        <v/>
      </c>
      <c r="BE36" s="7">
        <f>SUM(F36,P36,Z36,AJ36,AT36)</f>
        <v/>
      </c>
      <c r="BF36" s="7">
        <f>SUM(N36,X36,AH36,AR36,BB36)</f>
        <v/>
      </c>
      <c r="BG36" s="7">
        <f>SUM(L36,V36,AF36,AP36,AZ36)</f>
        <v/>
      </c>
      <c r="BH36" s="7">
        <f>SUM(I36,S36,AC36,AM36,AW36)</f>
        <v/>
      </c>
      <c r="BI36" s="7" t="n">
        <v>0</v>
      </c>
      <c r="BJ36" s="7">
        <f>SUM(H36,R36,AB36,AL36,AV36)</f>
        <v/>
      </c>
      <c r="BK36" s="7">
        <f>SUM(K36,U36,AE36,AO36,AY36)</f>
        <v/>
      </c>
      <c r="BL36" s="7">
        <f>SUM(E36,O36,Y36,AI36,AS36)</f>
        <v/>
      </c>
      <c r="BM36" s="7">
        <f>SUM(G36,Q36,AA36,AK36,AU36)</f>
        <v/>
      </c>
      <c r="BN36" s="7" t="n">
        <v>0</v>
      </c>
      <c r="BO36" s="7">
        <f>BL36+BM36+BN36</f>
        <v/>
      </c>
      <c r="BP36" s="7" t="n">
        <v>2013.408415841584</v>
      </c>
      <c r="BQ36" s="7">
        <f>BO36/19*31</f>
        <v/>
      </c>
      <c r="BR36" s="7">
        <f>IFERROR(BL36/BE36,0)</f>
        <v/>
      </c>
    </row>
    <row r="37">
      <c r="A37" s="8" t="n"/>
      <c r="B37" s="8" t="n"/>
      <c r="C37" s="8" t="n"/>
      <c r="D37" s="8" t="inlineStr">
        <is>
          <t>Итого ФТ</t>
        </is>
      </c>
      <c r="E37" s="9">
        <f>SUM(E35:E36)</f>
        <v/>
      </c>
      <c r="F37" s="9">
        <f>SUM(F35:F36)</f>
        <v/>
      </c>
      <c r="G37" s="9">
        <f>SUM(G35:G36)</f>
        <v/>
      </c>
      <c r="H37" s="9">
        <f>SUM(H35:H36)</f>
        <v/>
      </c>
      <c r="I37" s="9">
        <f>SUM(I35:I36)</f>
        <v/>
      </c>
      <c r="J37" s="9">
        <f>SUM(J35:J36)</f>
        <v/>
      </c>
      <c r="K37" s="9">
        <f>SUM(K35:K36)</f>
        <v/>
      </c>
      <c r="L37" s="9">
        <f>SUM(L35:L36)</f>
        <v/>
      </c>
      <c r="M37" s="9">
        <f>SUM(M35:M36)</f>
        <v/>
      </c>
      <c r="N37" s="9">
        <f>SUM(N35:N36)</f>
        <v/>
      </c>
      <c r="O37" s="9">
        <f>SUM(O35:O36)</f>
        <v/>
      </c>
      <c r="P37" s="9">
        <f>SUM(P35:P36)</f>
        <v/>
      </c>
      <c r="Q37" s="9">
        <f>SUM(Q35:Q36)</f>
        <v/>
      </c>
      <c r="R37" s="9">
        <f>SUM(R35:R36)</f>
        <v/>
      </c>
      <c r="S37" s="9">
        <f>SUM(S35:S36)</f>
        <v/>
      </c>
      <c r="T37" s="9">
        <f>SUM(T35:T36)</f>
        <v/>
      </c>
      <c r="U37" s="9">
        <f>SUM(U35:U36)</f>
        <v/>
      </c>
      <c r="V37" s="9">
        <f>SUM(V35:V36)</f>
        <v/>
      </c>
      <c r="W37" s="9">
        <f>SUM(W35:W36)</f>
        <v/>
      </c>
      <c r="X37" s="9">
        <f>SUM(X35:X36)</f>
        <v/>
      </c>
      <c r="Y37" s="9">
        <f>SUM(Y35:Y36)</f>
        <v/>
      </c>
      <c r="Z37" s="9">
        <f>SUM(Z35:Z36)</f>
        <v/>
      </c>
      <c r="AA37" s="9">
        <f>SUM(AA35:AA36)</f>
        <v/>
      </c>
      <c r="AB37" s="9">
        <f>SUM(AB35:AB36)</f>
        <v/>
      </c>
      <c r="AC37" s="9">
        <f>SUM(AC35:AC36)</f>
        <v/>
      </c>
      <c r="AD37" s="9">
        <f>SUM(AD35:AD36)</f>
        <v/>
      </c>
      <c r="AE37" s="9">
        <f>SUM(AE35:AE36)</f>
        <v/>
      </c>
      <c r="AF37" s="9">
        <f>SUM(AF35:AF36)</f>
        <v/>
      </c>
      <c r="AG37" s="9">
        <f>SUM(AG35:AG36)</f>
        <v/>
      </c>
      <c r="AH37" s="9">
        <f>SUM(AH35:AH36)</f>
        <v/>
      </c>
      <c r="AI37" s="9">
        <f>SUM(AI35:AI36)</f>
        <v/>
      </c>
      <c r="AJ37" s="9">
        <f>SUM(AJ35:AJ36)</f>
        <v/>
      </c>
      <c r="AK37" s="9">
        <f>SUM(AK35:AK36)</f>
        <v/>
      </c>
      <c r="AL37" s="9">
        <f>SUM(AL35:AL36)</f>
        <v/>
      </c>
      <c r="AM37" s="9">
        <f>SUM(AM35:AM36)</f>
        <v/>
      </c>
      <c r="AN37" s="9">
        <f>SUM(AN35:AN36)</f>
        <v/>
      </c>
      <c r="AO37" s="9">
        <f>SUM(AO35:AO36)</f>
        <v/>
      </c>
      <c r="AP37" s="9">
        <f>SUM(AP35:AP36)</f>
        <v/>
      </c>
      <c r="AQ37" s="9">
        <f>SUM(AQ35:AQ36)</f>
        <v/>
      </c>
      <c r="AR37" s="9">
        <f>SUM(AR35:AR36)</f>
        <v/>
      </c>
      <c r="AS37" s="9">
        <f>SUM(AS35:AS36)</f>
        <v/>
      </c>
      <c r="AT37" s="9">
        <f>SUM(AT35:AT36)</f>
        <v/>
      </c>
      <c r="AU37" s="9">
        <f>SUM(AU35:AU36)</f>
        <v/>
      </c>
      <c r="AV37" s="9">
        <f>SUM(AV35:AV36)</f>
        <v/>
      </c>
      <c r="AW37" s="9">
        <f>SUM(AW35:AW36)</f>
        <v/>
      </c>
      <c r="AX37" s="9">
        <f>SUM(AX35:AX36)</f>
        <v/>
      </c>
      <c r="AY37" s="9">
        <f>SUM(AY35:AY36)</f>
        <v/>
      </c>
      <c r="AZ37" s="9">
        <f>SUM(AZ35:AZ36)</f>
        <v/>
      </c>
      <c r="BA37" s="9">
        <f>SUM(BA35:BA36)</f>
        <v/>
      </c>
      <c r="BB37" s="9">
        <f>SUM(BB35:BB36)</f>
        <v/>
      </c>
      <c r="BC37" s="9">
        <f>SUM(BC35:BC36)</f>
        <v/>
      </c>
      <c r="BD37" s="9">
        <f>SUM(BD35:BD36)</f>
        <v/>
      </c>
      <c r="BE37" s="9">
        <f>SUM(BE35:BE36)</f>
        <v/>
      </c>
      <c r="BF37" s="9">
        <f>SUM(BF35:BF36)</f>
        <v/>
      </c>
      <c r="BG37" s="9">
        <f>SUM(BG35:BG36)</f>
        <v/>
      </c>
      <c r="BH37" s="9">
        <f>SUM(BH35:BH36)</f>
        <v/>
      </c>
      <c r="BI37" s="9">
        <f>SUM(BI35:BI36)</f>
        <v/>
      </c>
      <c r="BJ37" s="9">
        <f>SUM(BJ35:BJ36)</f>
        <v/>
      </c>
      <c r="BK37" s="9">
        <f>SUM(BK35:BK36)</f>
        <v/>
      </c>
      <c r="BL37" s="9">
        <f>SUM(BL35:BL36)</f>
        <v/>
      </c>
      <c r="BM37" s="9">
        <f>SUM(BM35:BM36)</f>
        <v/>
      </c>
      <c r="BN37" s="9">
        <f>SUM(BN35:BN36)</f>
        <v/>
      </c>
      <c r="BO37" s="9">
        <f>SUM(BO35:BO36)</f>
        <v/>
      </c>
      <c r="BP37" s="9">
        <f>IFERROR(BK37/BD37,0)</f>
        <v/>
      </c>
      <c r="BQ37" s="9">
        <f>BO37/19*31</f>
        <v/>
      </c>
      <c r="BR37" s="9">
        <f>IFERROR(BL37/BE37,0)</f>
        <v/>
      </c>
    </row>
    <row r="39">
      <c r="A39" s="5" t="n"/>
      <c r="B39" s="5" t="n"/>
      <c r="C39" s="5" t="n"/>
      <c r="D39" s="5" t="inlineStr">
        <is>
          <t>БОЕВЫЕ ИСКУССТВА</t>
        </is>
      </c>
      <c r="E39" s="5" t="n"/>
      <c r="F39" s="5" t="n"/>
      <c r="G39" s="5" t="n"/>
      <c r="H39" s="5" t="n"/>
      <c r="I39" s="5" t="n"/>
      <c r="J39" s="5" t="n"/>
      <c r="K39" s="5" t="n"/>
      <c r="L39" s="5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  <c r="AC39" s="5" t="n"/>
      <c r="AD39" s="5" t="n"/>
      <c r="AE39" s="5" t="n"/>
      <c r="AF39" s="5" t="n"/>
      <c r="AG39" s="5" t="n"/>
      <c r="AH39" s="5" t="n"/>
      <c r="AI39" s="5" t="n"/>
      <c r="AJ39" s="5" t="n"/>
      <c r="AK39" s="5" t="n"/>
      <c r="AL39" s="5" t="n"/>
      <c r="AM39" s="5" t="n"/>
      <c r="AN39" s="5" t="n"/>
      <c r="AO39" s="5" t="n"/>
      <c r="AP39" s="5" t="n"/>
      <c r="AQ39" s="5" t="n"/>
      <c r="AR39" s="5" t="n"/>
      <c r="AS39" s="5" t="n"/>
      <c r="AT39" s="5" t="n"/>
      <c r="AU39" s="5" t="n"/>
      <c r="AV39" s="5" t="n"/>
      <c r="AW39" s="5" t="n"/>
      <c r="AX39" s="5" t="n"/>
      <c r="AY39" s="5" t="n"/>
      <c r="AZ39" s="5" t="n"/>
      <c r="BA39" s="5" t="n"/>
      <c r="BB39" s="5" t="n"/>
      <c r="BC39" s="5" t="n"/>
      <c r="BD39" s="5" t="n"/>
      <c r="BE39" s="5" t="n"/>
      <c r="BF39" s="5" t="n"/>
      <c r="BG39" s="5" t="n"/>
      <c r="BH39" s="5" t="n"/>
      <c r="BI39" s="5" t="n"/>
      <c r="BJ39" s="5" t="n"/>
      <c r="BK39" s="5" t="n"/>
      <c r="BL39" s="5" t="n"/>
      <c r="BM39" s="5" t="n"/>
      <c r="BN39" s="5" t="n"/>
      <c r="BO39" s="5" t="n"/>
      <c r="BP39" s="5" t="n"/>
      <c r="BQ39" s="5" t="n"/>
      <c r="BR39" s="5" t="n"/>
    </row>
    <row r="40">
      <c r="A40" s="4" t="inlineStr">
        <is>
          <t>№</t>
        </is>
      </c>
      <c r="B40" s="4" t="inlineStr">
        <is>
          <t>Дата начала</t>
        </is>
      </c>
      <c r="C40" s="4" t="inlineStr">
        <is>
          <t>Статус</t>
        </is>
      </c>
      <c r="D40" s="4" t="inlineStr">
        <is>
          <t>ФИО</t>
        </is>
      </c>
      <c r="E40" s="4" t="inlineStr">
        <is>
          <t>Факт $ из 1С</t>
        </is>
      </c>
      <c r="F40" s="4" t="inlineStr">
        <is>
          <t>Факт ПТ</t>
        </is>
      </c>
      <c r="G40" s="4" t="inlineStr">
        <is>
          <t>Факт $ МГ/секции</t>
        </is>
      </c>
      <c r="H40" s="4" t="inlineStr">
        <is>
          <t>Факт МГ/секции</t>
        </is>
      </c>
      <c r="I40" s="4" t="inlineStr">
        <is>
          <t>Факт ВПТ</t>
        </is>
      </c>
      <c r="J40" s="4" t="inlineStr">
        <is>
          <t>Тех. задание ПТ</t>
        </is>
      </c>
      <c r="K40" s="4" t="inlineStr">
        <is>
          <t>Тех задание $</t>
        </is>
      </c>
      <c r="L40" s="4" t="inlineStr">
        <is>
          <t>Тех. задание ВПТ</t>
        </is>
      </c>
      <c r="M40" s="4" t="inlineStr">
        <is>
          <t>Разница ПТ $</t>
        </is>
      </c>
      <c r="N40" s="4" t="inlineStr">
        <is>
          <t>Факт СПЛИТ</t>
        </is>
      </c>
      <c r="O40" s="4" t="inlineStr">
        <is>
          <t>Факт $ из 1С</t>
        </is>
      </c>
      <c r="P40" s="4" t="inlineStr">
        <is>
          <t>Факт ПТ</t>
        </is>
      </c>
      <c r="Q40" s="4" t="inlineStr">
        <is>
          <t>Факт $ МГ/секции</t>
        </is>
      </c>
      <c r="R40" s="4" t="inlineStr">
        <is>
          <t>Факт МГ/секции</t>
        </is>
      </c>
      <c r="S40" s="4" t="inlineStr">
        <is>
          <t>Факт ВПТ</t>
        </is>
      </c>
      <c r="T40" s="4" t="inlineStr">
        <is>
          <t>Тех. задание ПТ</t>
        </is>
      </c>
      <c r="U40" s="4" t="inlineStr">
        <is>
          <t>Тех задание $</t>
        </is>
      </c>
      <c r="V40" s="4" t="inlineStr">
        <is>
          <t>Тех. задание ВПТ</t>
        </is>
      </c>
      <c r="W40" s="4" t="inlineStr">
        <is>
          <t>Разница ПТ $</t>
        </is>
      </c>
      <c r="X40" s="4" t="inlineStr">
        <is>
          <t>Факт СПЛИТ</t>
        </is>
      </c>
      <c r="Y40" s="4" t="inlineStr">
        <is>
          <t>Факт $ из 1С</t>
        </is>
      </c>
      <c r="Z40" s="4" t="inlineStr">
        <is>
          <t>Факт ПТ</t>
        </is>
      </c>
      <c r="AA40" s="4" t="inlineStr">
        <is>
          <t>Факт $ МГ/секции</t>
        </is>
      </c>
      <c r="AB40" s="4" t="inlineStr">
        <is>
          <t>Факт МГ/секции</t>
        </is>
      </c>
      <c r="AC40" s="4" t="inlineStr">
        <is>
          <t>Факт ВПТ</t>
        </is>
      </c>
      <c r="AD40" s="4" t="inlineStr">
        <is>
          <t>Тех. задание ПТ</t>
        </is>
      </c>
      <c r="AE40" s="4" t="inlineStr">
        <is>
          <t>Тех задание $</t>
        </is>
      </c>
      <c r="AF40" s="4" t="inlineStr">
        <is>
          <t>Тех. задание ВПТ</t>
        </is>
      </c>
      <c r="AG40" s="4" t="inlineStr">
        <is>
          <t>Разница ПТ $</t>
        </is>
      </c>
      <c r="AH40" s="4" t="inlineStr">
        <is>
          <t>Факт СПЛИТ</t>
        </is>
      </c>
      <c r="AI40" s="4" t="inlineStr">
        <is>
          <t>Факт $ из 1С</t>
        </is>
      </c>
      <c r="AJ40" s="4" t="inlineStr">
        <is>
          <t>Факт ПТ</t>
        </is>
      </c>
      <c r="AK40" s="4" t="inlineStr">
        <is>
          <t>Факт $ МГ/секции</t>
        </is>
      </c>
      <c r="AL40" s="4" t="inlineStr">
        <is>
          <t>Факт МГ/секции</t>
        </is>
      </c>
      <c r="AM40" s="4" t="inlineStr">
        <is>
          <t>Факт ВПТ</t>
        </is>
      </c>
      <c r="AN40" s="4" t="inlineStr">
        <is>
          <t>Тех. задание ПТ</t>
        </is>
      </c>
      <c r="AO40" s="4" t="inlineStr">
        <is>
          <t>Тех задание $</t>
        </is>
      </c>
      <c r="AP40" s="4" t="inlineStr">
        <is>
          <t>Тех. задание ВПТ</t>
        </is>
      </c>
      <c r="AQ40" s="4" t="inlineStr">
        <is>
          <t>Разница ПТ $</t>
        </is>
      </c>
      <c r="AR40" s="4" t="inlineStr">
        <is>
          <t>Факт СПЛИТ</t>
        </is>
      </c>
      <c r="AS40" s="4" t="inlineStr">
        <is>
          <t>Факт $ из 1С</t>
        </is>
      </c>
      <c r="AT40" s="4" t="inlineStr">
        <is>
          <t>Факт ПТ</t>
        </is>
      </c>
      <c r="AU40" s="4" t="inlineStr">
        <is>
          <t>Факт $ МГ/секции</t>
        </is>
      </c>
      <c r="AV40" s="4" t="inlineStr">
        <is>
          <t>Факт МГ/секции</t>
        </is>
      </c>
      <c r="AW40" s="4" t="inlineStr">
        <is>
          <t>Факт ВПТ</t>
        </is>
      </c>
      <c r="AX40" s="4" t="inlineStr">
        <is>
          <t>Тех. задание ПТ</t>
        </is>
      </c>
      <c r="AY40" s="4" t="inlineStr">
        <is>
          <t>Тех задание $</t>
        </is>
      </c>
      <c r="AZ40" s="4" t="inlineStr">
        <is>
          <t>Тех. задание ВПТ</t>
        </is>
      </c>
      <c r="BA40" s="4" t="inlineStr">
        <is>
          <t>Разница ПТ $</t>
        </is>
      </c>
      <c r="BB40" s="4" t="inlineStr">
        <is>
          <t>Факт СПЛИТ</t>
        </is>
      </c>
      <c r="BC40" s="4" t="inlineStr"/>
      <c r="BD40" s="4" t="inlineStr">
        <is>
          <t>Тех. задание ПТ</t>
        </is>
      </c>
      <c r="BE40" s="4" t="inlineStr">
        <is>
          <t>Факт ПТ</t>
        </is>
      </c>
      <c r="BF40" s="4" t="inlineStr">
        <is>
          <t>Факт СПЛИТ</t>
        </is>
      </c>
      <c r="BG40" s="4" t="inlineStr">
        <is>
          <t>Тех. задание ВПТ</t>
        </is>
      </c>
      <c r="BH40" s="4" t="inlineStr">
        <is>
          <t>Факт ВПТ</t>
        </is>
      </c>
      <c r="BI40" s="4" t="inlineStr">
        <is>
          <t>Тех. задание</t>
        </is>
      </c>
      <c r="BJ40" s="4" t="inlineStr">
        <is>
          <t>Факт</t>
        </is>
      </c>
      <c r="BK40" s="4" t="inlineStr">
        <is>
          <t>Тех задание $</t>
        </is>
      </c>
      <c r="BL40" s="4" t="inlineStr">
        <is>
          <t>Факт ПТ 1С $</t>
        </is>
      </c>
      <c r="BM40" s="4" t="inlineStr">
        <is>
          <t>Факт МГ/секции 1С $</t>
        </is>
      </c>
      <c r="BN40" s="4" t="inlineStr">
        <is>
          <t>Прочие услуги $</t>
        </is>
      </c>
      <c r="BO40" s="4" t="inlineStr">
        <is>
          <t>Факт общий $</t>
        </is>
      </c>
      <c r="BP40" s="4" t="inlineStr">
        <is>
          <t>Средняя стоимость ПТ прошлого месяца $</t>
        </is>
      </c>
      <c r="BQ40" s="4" t="inlineStr">
        <is>
          <t>Ранрейт $</t>
        </is>
      </c>
      <c r="BR40" s="4" t="inlineStr">
        <is>
          <t>Средняя стоимость ПТ на новый месяц</t>
        </is>
      </c>
    </row>
    <row r="41">
      <c r="A41" s="6" t="n">
        <v>23</v>
      </c>
      <c r="B41" s="6" t="inlineStr">
        <is>
          <t>2025-04-01</t>
        </is>
      </c>
      <c r="C41" s="6" t="inlineStr">
        <is>
          <t>ПТ</t>
        </is>
      </c>
      <c r="D41" s="6" t="inlineStr">
        <is>
          <t>Хилобок Кирилл Игоревич</t>
        </is>
      </c>
      <c r="E41" s="7" t="n">
        <v>10435.5</v>
      </c>
      <c r="F41" s="7" t="n">
        <v>7</v>
      </c>
      <c r="G41" s="7" t="n">
        <v>15340</v>
      </c>
      <c r="H41" s="7" t="n">
        <v>22</v>
      </c>
      <c r="I41" s="7" t="n">
        <v>0</v>
      </c>
      <c r="J41" s="7" t="n">
        <v>30</v>
      </c>
      <c r="K41" s="7">
        <f>ROUND(J41*BP41/100,0)*100</f>
        <v/>
      </c>
      <c r="L41" s="7" t="n">
        <v>0</v>
      </c>
      <c r="M41" s="7">
        <f>E41-K41</f>
        <v/>
      </c>
      <c r="N41" s="7" t="n">
        <v>0</v>
      </c>
      <c r="O41" s="7" t="n">
        <v>5935.5</v>
      </c>
      <c r="P41" s="7" t="n">
        <v>4</v>
      </c>
      <c r="Q41" s="7" t="n">
        <v>19352</v>
      </c>
      <c r="R41" s="7" t="n">
        <v>29</v>
      </c>
      <c r="S41" s="7" t="n">
        <v>0</v>
      </c>
      <c r="T41" s="7" t="n">
        <v>30</v>
      </c>
      <c r="U41" s="7">
        <f>ROUND(T41*BP41/100,0)*100</f>
        <v/>
      </c>
      <c r="V41" s="7" t="n">
        <v>0</v>
      </c>
      <c r="W41" s="7">
        <f>O41-U41</f>
        <v/>
      </c>
      <c r="X41" s="7" t="n">
        <v>0</v>
      </c>
      <c r="Y41" s="7" t="n">
        <v>8588.5</v>
      </c>
      <c r="Z41" s="7" t="n">
        <v>5</v>
      </c>
      <c r="AA41" s="7" t="n">
        <v>12179</v>
      </c>
      <c r="AB41" s="7" t="n">
        <v>18</v>
      </c>
      <c r="AC41" s="7" t="n">
        <v>1</v>
      </c>
      <c r="AD41" s="7" t="n">
        <v>30</v>
      </c>
      <c r="AE41" s="7">
        <f>ROUND(AD41*BP41/100,0)*100</f>
        <v/>
      </c>
      <c r="AF41" s="7" t="n">
        <v>0</v>
      </c>
      <c r="AG41" s="7">
        <f>Y41-AE41</f>
        <v/>
      </c>
      <c r="AH41" s="7" t="n">
        <v>0</v>
      </c>
      <c r="AI41" s="7" t="n">
        <v>0</v>
      </c>
      <c r="AJ41" s="7" t="n">
        <v>0</v>
      </c>
      <c r="AK41" s="7" t="n">
        <v>0</v>
      </c>
      <c r="AL41" s="7" t="n">
        <v>0</v>
      </c>
      <c r="AM41" s="7" t="n">
        <v>0</v>
      </c>
      <c r="AN41" s="7" t="n">
        <v>30</v>
      </c>
      <c r="AO41" s="7">
        <f>ROUND(AN41*BP41/100,0)*100</f>
        <v/>
      </c>
      <c r="AP41" s="7" t="n">
        <v>0</v>
      </c>
      <c r="AQ41" s="7">
        <f>AI41-AO41</f>
        <v/>
      </c>
      <c r="AR41" s="7" t="n">
        <v>0</v>
      </c>
      <c r="AS41" s="7" t="n">
        <v>0</v>
      </c>
      <c r="AT41" s="7" t="n">
        <v>0</v>
      </c>
      <c r="AU41" s="7" t="n">
        <v>0</v>
      </c>
      <c r="AV41" s="7" t="n">
        <v>0</v>
      </c>
      <c r="AW41" s="7" t="n">
        <v>0</v>
      </c>
      <c r="AX41" s="7" t="n">
        <v>13</v>
      </c>
      <c r="AY41" s="7">
        <f>ROUND(AX41*BP41/100,0)*100</f>
        <v/>
      </c>
      <c r="AZ41" s="7" t="n">
        <v>0</v>
      </c>
      <c r="BA41" s="7">
        <f>AS41-AY41</f>
        <v/>
      </c>
      <c r="BB41" s="7" t="n">
        <v>0</v>
      </c>
      <c r="BC41" s="6" t="n"/>
      <c r="BD41" s="7">
        <f>SUM(J41,T41,AD41,AN41,AX41)</f>
        <v/>
      </c>
      <c r="BE41" s="7">
        <f>SUM(F41,P41,Z41,AJ41,AT41)</f>
        <v/>
      </c>
      <c r="BF41" s="7">
        <f>SUM(N41,X41,AH41,AR41,BB41)</f>
        <v/>
      </c>
      <c r="BG41" s="7">
        <f>SUM(L41,V41,AF41,AP41,AZ41)</f>
        <v/>
      </c>
      <c r="BH41" s="7">
        <f>SUM(I41,S41,AC41,AM41,AW41)</f>
        <v/>
      </c>
      <c r="BI41" s="7" t="n">
        <v>0</v>
      </c>
      <c r="BJ41" s="7">
        <f>SUM(H41,R41,AB41,AL41,AV41)</f>
        <v/>
      </c>
      <c r="BK41" s="7">
        <f>SUM(K41,U41,AE41,AO41,AY41)</f>
        <v/>
      </c>
      <c r="BL41" s="7">
        <f>SUM(E41,O41,Y41,AI41,AS41)</f>
        <v/>
      </c>
      <c r="BM41" s="7">
        <f>SUM(G41,Q41,AA41,AK41,AU41)</f>
        <v/>
      </c>
      <c r="BN41" s="7" t="n">
        <v>0</v>
      </c>
      <c r="BO41" s="7">
        <f>BL41+BM41+BN41</f>
        <v/>
      </c>
      <c r="BP41" s="7" t="n">
        <v>939.8135593220339</v>
      </c>
      <c r="BQ41" s="7">
        <f>BO41/19*31</f>
        <v/>
      </c>
      <c r="BR41" s="7">
        <f>IFERROR(BL41/BE41,0)</f>
        <v/>
      </c>
    </row>
    <row r="42">
      <c r="A42" s="8" t="n"/>
      <c r="B42" s="8" t="n"/>
      <c r="C42" s="8" t="n"/>
      <c r="D42" s="8" t="inlineStr">
        <is>
          <t>Итого БИ</t>
        </is>
      </c>
      <c r="E42" s="9">
        <f>SUM(E41:E41)</f>
        <v/>
      </c>
      <c r="F42" s="9">
        <f>SUM(F41:F41)</f>
        <v/>
      </c>
      <c r="G42" s="9">
        <f>SUM(G41:G41)</f>
        <v/>
      </c>
      <c r="H42" s="9">
        <f>SUM(H41:H41)</f>
        <v/>
      </c>
      <c r="I42" s="9">
        <f>SUM(I41:I41)</f>
        <v/>
      </c>
      <c r="J42" s="9">
        <f>SUM(J41:J41)</f>
        <v/>
      </c>
      <c r="K42" s="9">
        <f>SUM(K41:K41)</f>
        <v/>
      </c>
      <c r="L42" s="9">
        <f>SUM(L41:L41)</f>
        <v/>
      </c>
      <c r="M42" s="9">
        <f>SUM(M41:M41)</f>
        <v/>
      </c>
      <c r="N42" s="9">
        <f>SUM(N41:N41)</f>
        <v/>
      </c>
      <c r="O42" s="9">
        <f>SUM(O41:O41)</f>
        <v/>
      </c>
      <c r="P42" s="9">
        <f>SUM(P41:P41)</f>
        <v/>
      </c>
      <c r="Q42" s="9">
        <f>SUM(Q41:Q41)</f>
        <v/>
      </c>
      <c r="R42" s="9">
        <f>SUM(R41:R41)</f>
        <v/>
      </c>
      <c r="S42" s="9">
        <f>SUM(S41:S41)</f>
        <v/>
      </c>
      <c r="T42" s="9">
        <f>SUM(T41:T41)</f>
        <v/>
      </c>
      <c r="U42" s="9">
        <f>SUM(U41:U41)</f>
        <v/>
      </c>
      <c r="V42" s="9">
        <f>SUM(V41:V41)</f>
        <v/>
      </c>
      <c r="W42" s="9">
        <f>SUM(W41:W41)</f>
        <v/>
      </c>
      <c r="X42" s="9">
        <f>SUM(X41:X41)</f>
        <v/>
      </c>
      <c r="Y42" s="9">
        <f>SUM(Y41:Y41)</f>
        <v/>
      </c>
      <c r="Z42" s="9">
        <f>SUM(Z41:Z41)</f>
        <v/>
      </c>
      <c r="AA42" s="9">
        <f>SUM(AA41:AA41)</f>
        <v/>
      </c>
      <c r="AB42" s="9">
        <f>SUM(AB41:AB41)</f>
        <v/>
      </c>
      <c r="AC42" s="9">
        <f>SUM(AC41:AC41)</f>
        <v/>
      </c>
      <c r="AD42" s="9">
        <f>SUM(AD41:AD41)</f>
        <v/>
      </c>
      <c r="AE42" s="9">
        <f>SUM(AE41:AE41)</f>
        <v/>
      </c>
      <c r="AF42" s="9">
        <f>SUM(AF41:AF41)</f>
        <v/>
      </c>
      <c r="AG42" s="9">
        <f>SUM(AG41:AG41)</f>
        <v/>
      </c>
      <c r="AH42" s="9">
        <f>SUM(AH41:AH41)</f>
        <v/>
      </c>
      <c r="AI42" s="9">
        <f>SUM(AI41:AI41)</f>
        <v/>
      </c>
      <c r="AJ42" s="9">
        <f>SUM(AJ41:AJ41)</f>
        <v/>
      </c>
      <c r="AK42" s="9">
        <f>SUM(AK41:AK41)</f>
        <v/>
      </c>
      <c r="AL42" s="9">
        <f>SUM(AL41:AL41)</f>
        <v/>
      </c>
      <c r="AM42" s="9">
        <f>SUM(AM41:AM41)</f>
        <v/>
      </c>
      <c r="AN42" s="9">
        <f>SUM(AN41:AN41)</f>
        <v/>
      </c>
      <c r="AO42" s="9">
        <f>SUM(AO41:AO41)</f>
        <v/>
      </c>
      <c r="AP42" s="9">
        <f>SUM(AP41:AP41)</f>
        <v/>
      </c>
      <c r="AQ42" s="9">
        <f>SUM(AQ41:AQ41)</f>
        <v/>
      </c>
      <c r="AR42" s="9">
        <f>SUM(AR41:AR41)</f>
        <v/>
      </c>
      <c r="AS42" s="9">
        <f>SUM(AS41:AS41)</f>
        <v/>
      </c>
      <c r="AT42" s="9">
        <f>SUM(AT41:AT41)</f>
        <v/>
      </c>
      <c r="AU42" s="9">
        <f>SUM(AU41:AU41)</f>
        <v/>
      </c>
      <c r="AV42" s="9">
        <f>SUM(AV41:AV41)</f>
        <v/>
      </c>
      <c r="AW42" s="9">
        <f>SUM(AW41:AW41)</f>
        <v/>
      </c>
      <c r="AX42" s="9">
        <f>SUM(AX41:AX41)</f>
        <v/>
      </c>
      <c r="AY42" s="9">
        <f>SUM(AY41:AY41)</f>
        <v/>
      </c>
      <c r="AZ42" s="9">
        <f>SUM(AZ41:AZ41)</f>
        <v/>
      </c>
      <c r="BA42" s="9">
        <f>SUM(BA41:BA41)</f>
        <v/>
      </c>
      <c r="BB42" s="9">
        <f>SUM(BB41:BB41)</f>
        <v/>
      </c>
      <c r="BC42" s="9">
        <f>SUM(BC41:BC41)</f>
        <v/>
      </c>
      <c r="BD42" s="9">
        <f>SUM(BD41:BD41)</f>
        <v/>
      </c>
      <c r="BE42" s="9">
        <f>SUM(BE41:BE41)</f>
        <v/>
      </c>
      <c r="BF42" s="9">
        <f>SUM(BF41:BF41)</f>
        <v/>
      </c>
      <c r="BG42" s="9">
        <f>SUM(BG41:BG41)</f>
        <v/>
      </c>
      <c r="BH42" s="9">
        <f>SUM(BH41:BH41)</f>
        <v/>
      </c>
      <c r="BI42" s="9">
        <f>SUM(BI41:BI41)</f>
        <v/>
      </c>
      <c r="BJ42" s="9">
        <f>SUM(BJ41:BJ41)</f>
        <v/>
      </c>
      <c r="BK42" s="9">
        <f>SUM(BK41:BK41)</f>
        <v/>
      </c>
      <c r="BL42" s="9">
        <f>SUM(BL41:BL41)</f>
        <v/>
      </c>
      <c r="BM42" s="9">
        <f>SUM(BM41:BM41)</f>
        <v/>
      </c>
      <c r="BN42" s="9">
        <f>SUM(BN41:BN41)</f>
        <v/>
      </c>
      <c r="BO42" s="9">
        <f>SUM(BO41:BO41)</f>
        <v/>
      </c>
      <c r="BP42" s="9">
        <f>IFERROR(BK42/BD42,0)</f>
        <v/>
      </c>
      <c r="BQ42" s="9">
        <f>BO42/19*31</f>
        <v/>
      </c>
      <c r="BR42" s="9">
        <f>IFERROR(BL42/BE42,0)</f>
        <v/>
      </c>
    </row>
    <row r="44">
      <c r="A44" s="10" t="n"/>
      <c r="B44" s="10" t="n"/>
      <c r="C44" s="10" t="n"/>
      <c r="D44" s="10" t="inlineStr">
        <is>
          <t>Итого</t>
        </is>
      </c>
      <c r="E44" s="11">
        <f>SUM(E20,E31,E37,E42)</f>
        <v/>
      </c>
      <c r="F44" s="11">
        <f>SUM(F20,F31,F37,F42)</f>
        <v/>
      </c>
      <c r="G44" s="11">
        <f>SUM(G20,G31,G37,G42)</f>
        <v/>
      </c>
      <c r="H44" s="11">
        <f>SUM(H20,H31,H37,H42)</f>
        <v/>
      </c>
      <c r="I44" s="11">
        <f>SUM(I20,I31,I37,I42)</f>
        <v/>
      </c>
      <c r="J44" s="11">
        <f>SUM(J20,J31,J37,J42)</f>
        <v/>
      </c>
      <c r="K44" s="11">
        <f>SUM(K20,K31,K37,K42)</f>
        <v/>
      </c>
      <c r="L44" s="11">
        <f>SUM(L20,L31,L37,L42)</f>
        <v/>
      </c>
      <c r="M44" s="11">
        <f>SUM(M20,M31,M37,M42)</f>
        <v/>
      </c>
      <c r="N44" s="11">
        <f>SUM(N20,N31,N37,N42)</f>
        <v/>
      </c>
      <c r="O44" s="11">
        <f>SUM(O20,O31,O37,O42)</f>
        <v/>
      </c>
      <c r="P44" s="11">
        <f>SUM(P20,P31,P37,P42)</f>
        <v/>
      </c>
      <c r="Q44" s="11">
        <f>SUM(Q20,Q31,Q37,Q42)</f>
        <v/>
      </c>
      <c r="R44" s="11">
        <f>SUM(R20,R31,R37,R42)</f>
        <v/>
      </c>
      <c r="S44" s="11">
        <f>SUM(S20,S31,S37,S42)</f>
        <v/>
      </c>
      <c r="T44" s="11">
        <f>SUM(T20,T31,T37,T42)</f>
        <v/>
      </c>
      <c r="U44" s="11">
        <f>SUM(U20,U31,U37,U42)</f>
        <v/>
      </c>
      <c r="V44" s="11">
        <f>SUM(V20,V31,V37,V42)</f>
        <v/>
      </c>
      <c r="W44" s="11">
        <f>SUM(W20,W31,W37,W42)</f>
        <v/>
      </c>
      <c r="X44" s="11">
        <f>SUM(X20,X31,X37,X42)</f>
        <v/>
      </c>
      <c r="Y44" s="11">
        <f>SUM(Y20,Y31,Y37,Y42)</f>
        <v/>
      </c>
      <c r="Z44" s="11">
        <f>SUM(Z20,Z31,Z37,Z42)</f>
        <v/>
      </c>
      <c r="AA44" s="11">
        <f>SUM(AA20,AA31,AA37,AA42)</f>
        <v/>
      </c>
      <c r="AB44" s="11">
        <f>SUM(AB20,AB31,AB37,AB42)</f>
        <v/>
      </c>
      <c r="AC44" s="11">
        <f>SUM(AC20,AC31,AC37,AC42)</f>
        <v/>
      </c>
      <c r="AD44" s="11">
        <f>SUM(AD20,AD31,AD37,AD42)</f>
        <v/>
      </c>
      <c r="AE44" s="11">
        <f>SUM(AE20,AE31,AE37,AE42)</f>
        <v/>
      </c>
      <c r="AF44" s="11">
        <f>SUM(AF20,AF31,AF37,AF42)</f>
        <v/>
      </c>
      <c r="AG44" s="11">
        <f>SUM(AG20,AG31,AG37,AG42)</f>
        <v/>
      </c>
      <c r="AH44" s="11">
        <f>SUM(AH20,AH31,AH37,AH42)</f>
        <v/>
      </c>
      <c r="AI44" s="11">
        <f>SUM(AI20,AI31,AI37,AI42)</f>
        <v/>
      </c>
      <c r="AJ44" s="11">
        <f>SUM(AJ20,AJ31,AJ37,AJ42)</f>
        <v/>
      </c>
      <c r="AK44" s="11">
        <f>SUM(AK20,AK31,AK37,AK42)</f>
        <v/>
      </c>
      <c r="AL44" s="11">
        <f>SUM(AL20,AL31,AL37,AL42)</f>
        <v/>
      </c>
      <c r="AM44" s="11">
        <f>SUM(AM20,AM31,AM37,AM42)</f>
        <v/>
      </c>
      <c r="AN44" s="11">
        <f>SUM(AN20,AN31,AN37,AN42)</f>
        <v/>
      </c>
      <c r="AO44" s="11">
        <f>SUM(AO20,AO31,AO37,AO42)</f>
        <v/>
      </c>
      <c r="AP44" s="11">
        <f>SUM(AP20,AP31,AP37,AP42)</f>
        <v/>
      </c>
      <c r="AQ44" s="11">
        <f>SUM(AQ20,AQ31,AQ37,AQ42)</f>
        <v/>
      </c>
      <c r="AR44" s="11">
        <f>SUM(AR20,AR31,AR37,AR42)</f>
        <v/>
      </c>
      <c r="AS44" s="11">
        <f>SUM(AS20,AS31,AS37,AS42)</f>
        <v/>
      </c>
      <c r="AT44" s="11">
        <f>SUM(AT20,AT31,AT37,AT42)</f>
        <v/>
      </c>
      <c r="AU44" s="11">
        <f>SUM(AU20,AU31,AU37,AU42)</f>
        <v/>
      </c>
      <c r="AV44" s="11">
        <f>SUM(AV20,AV31,AV37,AV42)</f>
        <v/>
      </c>
      <c r="AW44" s="11">
        <f>SUM(AW20,AW31,AW37,AW42)</f>
        <v/>
      </c>
      <c r="AX44" s="11">
        <f>SUM(AX20,AX31,AX37,AX42)</f>
        <v/>
      </c>
      <c r="AY44" s="11">
        <f>SUM(AY20,AY31,AY37,AY42)</f>
        <v/>
      </c>
      <c r="AZ44" s="11">
        <f>SUM(AZ20,AZ31,AZ37,AZ42)</f>
        <v/>
      </c>
      <c r="BA44" s="11">
        <f>SUM(BA20,BA31,BA37,BA42)</f>
        <v/>
      </c>
      <c r="BB44" s="11">
        <f>SUM(BB20,BB31,BB37,BB42)</f>
        <v/>
      </c>
      <c r="BC44" s="11">
        <f>SUM(BC20,BC31,BC37,BC42)</f>
        <v/>
      </c>
      <c r="BD44" s="11">
        <f>SUM(BD20,BD31,BD37,BD42)</f>
        <v/>
      </c>
      <c r="BE44" s="11">
        <f>SUM(BE20,BE31,BE37,BE42)</f>
        <v/>
      </c>
      <c r="BF44" s="11">
        <f>SUM(BF20,BF31,BF37,BF42)</f>
        <v/>
      </c>
      <c r="BG44" s="11">
        <f>SUM(BG20,BG31,BG37,BG42)</f>
        <v/>
      </c>
      <c r="BH44" s="11">
        <f>SUM(BH20,BH31,BH37,BH42)</f>
        <v/>
      </c>
      <c r="BI44" s="11">
        <f>SUM(BI20,BI31,BI37,BI42)</f>
        <v/>
      </c>
      <c r="BJ44" s="11">
        <f>SUM(BJ20,BJ31,BJ37,BJ42)</f>
        <v/>
      </c>
      <c r="BK44" s="11">
        <f>SUM(BK20,BK31,BK37,BK42)</f>
        <v/>
      </c>
      <c r="BL44" s="11">
        <f>SUM(BL20,BL31,BL37,BL42)</f>
        <v/>
      </c>
      <c r="BM44" s="11">
        <f>SUM(BM20,BM31,BM37,BM42)</f>
        <v/>
      </c>
      <c r="BN44" s="11">
        <f>SUM(BN20,BN31,BN37,BN42)</f>
        <v/>
      </c>
      <c r="BO44" s="11">
        <f>SUM(BO20,BO31,BO37,BO42)</f>
        <v/>
      </c>
      <c r="BP44" s="11">
        <f>IFERROR(BK44/BD44,0)</f>
        <v/>
      </c>
      <c r="BQ44" s="11">
        <f>BO44/19*31</f>
        <v/>
      </c>
      <c r="BR44" s="11">
        <f>IFERROR(BL44/BE44,0)</f>
        <v/>
      </c>
    </row>
  </sheetData>
  <mergeCells count="9">
    <mergeCell ref="BI3:BJ3"/>
    <mergeCell ref="BG3:BH3"/>
    <mergeCell ref="BK3:BR3"/>
    <mergeCell ref="E3:N3"/>
    <mergeCell ref="AI3:AR3"/>
    <mergeCell ref="Y3:AH3"/>
    <mergeCell ref="O3:X3"/>
    <mergeCell ref="AS3:BB3"/>
    <mergeCell ref="BD3:BF3"/>
  </mergeCells>
  <conditionalFormatting sqref="M7:M19">
    <cfRule type="dataBar" priority="1">
      <dataBar showValue="1">
        <cfvo type="num" val="0"/>
        <cfvo type="num" val="0"/>
        <color rgb="00D8B4FE"/>
      </dataBar>
    </cfRule>
  </conditionalFormatting>
  <conditionalFormatting sqref="M24:M30">
    <cfRule type="dataBar" priority="2">
      <dataBar showValue="1">
        <cfvo type="num" val="0"/>
        <cfvo type="num" val="0"/>
        <color rgb="00D8B4FE"/>
      </dataBar>
    </cfRule>
  </conditionalFormatting>
  <conditionalFormatting sqref="M35:M36">
    <cfRule type="dataBar" priority="3">
      <dataBar showValue="1">
        <cfvo type="num" val="0"/>
        <cfvo type="num" val="0"/>
        <color rgb="00D8B4FE"/>
      </dataBar>
    </cfRule>
  </conditionalFormatting>
  <conditionalFormatting sqref="M41">
    <cfRule type="dataBar" priority="4">
      <dataBar showValue="1">
        <cfvo type="num" val="0"/>
        <cfvo type="num" val="0"/>
        <color rgb="00D8B4FE"/>
      </dataBar>
    </cfRule>
  </conditionalFormatting>
  <conditionalFormatting sqref="W7:W19">
    <cfRule type="dataBar" priority="5">
      <dataBar showValue="1">
        <cfvo type="num" val="0"/>
        <cfvo type="num" val="0"/>
        <color rgb="00D8B4FE"/>
      </dataBar>
    </cfRule>
  </conditionalFormatting>
  <conditionalFormatting sqref="W24:W30">
    <cfRule type="dataBar" priority="6">
      <dataBar showValue="1">
        <cfvo type="num" val="0"/>
        <cfvo type="num" val="0"/>
        <color rgb="00D8B4FE"/>
      </dataBar>
    </cfRule>
  </conditionalFormatting>
  <conditionalFormatting sqref="W35:W36">
    <cfRule type="dataBar" priority="7">
      <dataBar showValue="1">
        <cfvo type="num" val="0"/>
        <cfvo type="num" val="0"/>
        <color rgb="00D8B4FE"/>
      </dataBar>
    </cfRule>
  </conditionalFormatting>
  <conditionalFormatting sqref="W41">
    <cfRule type="dataBar" priority="8">
      <dataBar showValue="1">
        <cfvo type="num" val="0"/>
        <cfvo type="num" val="0"/>
        <color rgb="00D8B4FE"/>
      </dataBar>
    </cfRule>
  </conditionalFormatting>
  <conditionalFormatting sqref="AG7:AG19">
    <cfRule type="dataBar" priority="9">
      <dataBar showValue="1">
        <cfvo type="num" val="0"/>
        <cfvo type="num" val="0"/>
        <color rgb="00D8B4FE"/>
      </dataBar>
    </cfRule>
  </conditionalFormatting>
  <conditionalFormatting sqref="AG24:AG30">
    <cfRule type="dataBar" priority="10">
      <dataBar showValue="1">
        <cfvo type="num" val="0"/>
        <cfvo type="num" val="0"/>
        <color rgb="00D8B4FE"/>
      </dataBar>
    </cfRule>
  </conditionalFormatting>
  <conditionalFormatting sqref="AG35:AG36">
    <cfRule type="dataBar" priority="11">
      <dataBar showValue="1">
        <cfvo type="num" val="0"/>
        <cfvo type="num" val="0"/>
        <color rgb="00D8B4FE"/>
      </dataBar>
    </cfRule>
  </conditionalFormatting>
  <conditionalFormatting sqref="AG41">
    <cfRule type="dataBar" priority="12">
      <dataBar showValue="1">
        <cfvo type="num" val="0"/>
        <cfvo type="num" val="0"/>
        <color rgb="00D8B4FE"/>
      </dataBar>
    </cfRule>
  </conditionalFormatting>
  <conditionalFormatting sqref="AQ7:AQ19">
    <cfRule type="dataBar" priority="13">
      <dataBar showValue="1">
        <cfvo type="num" val="0"/>
        <cfvo type="num" val="0"/>
        <color rgb="00D8B4FE"/>
      </dataBar>
    </cfRule>
  </conditionalFormatting>
  <conditionalFormatting sqref="AQ24:AQ30">
    <cfRule type="dataBar" priority="14">
      <dataBar showValue="1">
        <cfvo type="num" val="0"/>
        <cfvo type="num" val="0"/>
        <color rgb="00D8B4FE"/>
      </dataBar>
    </cfRule>
  </conditionalFormatting>
  <conditionalFormatting sqref="AQ35:AQ36">
    <cfRule type="dataBar" priority="15">
      <dataBar showValue="1">
        <cfvo type="num" val="0"/>
        <cfvo type="num" val="0"/>
        <color rgb="00D8B4FE"/>
      </dataBar>
    </cfRule>
  </conditionalFormatting>
  <conditionalFormatting sqref="AQ41">
    <cfRule type="dataBar" priority="16">
      <dataBar showValue="1">
        <cfvo type="num" val="0"/>
        <cfvo type="num" val="0"/>
        <color rgb="00D8B4FE"/>
      </dataBar>
    </cfRule>
  </conditionalFormatting>
  <conditionalFormatting sqref="BA7:BA19">
    <cfRule type="dataBar" priority="17">
      <dataBar showValue="1">
        <cfvo type="num" val="0"/>
        <cfvo type="num" val="0"/>
        <color rgb="00D8B4FE"/>
      </dataBar>
    </cfRule>
  </conditionalFormatting>
  <conditionalFormatting sqref="BA24:BA30">
    <cfRule type="dataBar" priority="18">
      <dataBar showValue="1">
        <cfvo type="num" val="0"/>
        <cfvo type="num" val="0"/>
        <color rgb="00D8B4FE"/>
      </dataBar>
    </cfRule>
  </conditionalFormatting>
  <conditionalFormatting sqref="BA35:BA36">
    <cfRule type="dataBar" priority="19">
      <dataBar showValue="1">
        <cfvo type="num" val="0"/>
        <cfvo type="num" val="0"/>
        <color rgb="00D8B4FE"/>
      </dataBar>
    </cfRule>
  </conditionalFormatting>
  <conditionalFormatting sqref="BA41">
    <cfRule type="dataBar" priority="20">
      <dataBar showValue="1">
        <cfvo type="num" val="0"/>
        <cfvo type="num" val="0"/>
        <color rgb="00D8B4FE"/>
      </dataBar>
    </cfRule>
  </conditionalFormatting>
  <conditionalFormatting sqref="BQ7:BQ19">
    <cfRule type="dataBar" priority="21">
      <dataBar showValue="1">
        <cfvo type="num" val="0"/>
        <cfvo type="max"/>
        <color rgb="00B7E4C7"/>
      </dataBar>
    </cfRule>
  </conditionalFormatting>
  <conditionalFormatting sqref="BQ24:BQ30">
    <cfRule type="dataBar" priority="22">
      <dataBar showValue="1">
        <cfvo type="num" val="0"/>
        <cfvo type="max"/>
        <color rgb="00B7E4C7"/>
      </dataBar>
    </cfRule>
  </conditionalFormatting>
  <conditionalFormatting sqref="BQ35:BQ36">
    <cfRule type="dataBar" priority="23">
      <dataBar showValue="1">
        <cfvo type="num" val="0"/>
        <cfvo type="max"/>
        <color rgb="00B7E4C7"/>
      </dataBar>
    </cfRule>
  </conditionalFormatting>
  <conditionalFormatting sqref="BQ41">
    <cfRule type="dataBar" priority="24">
      <dataBar showValue="1">
        <cfvo type="num" val="0"/>
        <cfvo type="max"/>
        <color rgb="00B7E4C7"/>
      </dataBar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84"/>
  <sheetViews>
    <sheetView workbookViewId="0">
      <selection activeCell="A1" sqref="A1"/>
    </sheetView>
  </sheetViews>
  <sheetFormatPr baseColWidth="8" defaultRowHeight="15"/>
  <cols>
    <col width="16" customWidth="1" min="1" max="1"/>
    <col width="3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  <col width="16" customWidth="1" min="11" max="11"/>
    <col width="16" customWidth="1" min="12" max="12"/>
  </cols>
  <sheetData>
    <row r="1">
      <c r="A1" s="12" t="inlineStr">
        <is>
          <t>Дашборд дорожной карты</t>
        </is>
      </c>
    </row>
    <row r="2">
      <c r="A2" t="inlineStr">
        <is>
          <t>Период отчета: 01.07.2026 — 19.07.2026</t>
        </is>
      </c>
    </row>
    <row r="3">
      <c r="A3" t="inlineStr">
        <is>
          <t>Дата контроля: 19.07.2026</t>
        </is>
      </c>
    </row>
    <row r="5">
      <c r="A5" s="13" t="inlineStr">
        <is>
          <t>Показатель</t>
        </is>
      </c>
      <c r="B5" s="13" t="inlineStr">
        <is>
          <t>Значение</t>
        </is>
      </c>
    </row>
    <row r="6">
      <c r="A6" s="6" t="inlineStr">
        <is>
          <t>Факт суммы</t>
        </is>
      </c>
      <c r="B6" s="14" t="n">
        <v>1295999.21</v>
      </c>
    </row>
    <row r="7">
      <c r="A7" s="6" t="inlineStr">
        <is>
          <t>План суммы</t>
        </is>
      </c>
      <c r="B7" s="14" t="n">
        <v>2700000</v>
      </c>
    </row>
    <row r="8">
      <c r="A8" s="6" t="inlineStr">
        <is>
          <t>Выполнение суммы</t>
        </is>
      </c>
      <c r="B8" s="15" t="n">
        <v>0.4799997074074074</v>
      </c>
    </row>
    <row r="9">
      <c r="A9" s="6" t="inlineStr">
        <is>
          <t>Факт тренировок</t>
        </is>
      </c>
      <c r="B9" s="14" t="n">
        <v>806</v>
      </c>
    </row>
    <row r="10">
      <c r="A10" s="6" t="inlineStr">
        <is>
          <t>План тренировок</t>
        </is>
      </c>
      <c r="B10" s="14" t="n">
        <v>1683</v>
      </c>
    </row>
    <row r="11">
      <c r="A11" s="6" t="inlineStr">
        <is>
          <t>Выполнение тренировок</t>
        </is>
      </c>
      <c r="B11" s="15" t="n">
        <v>0.4789067142008319</v>
      </c>
    </row>
    <row r="12">
      <c r="A12" s="6" t="inlineStr">
        <is>
          <t>Дней прошло</t>
        </is>
      </c>
      <c r="B12" s="14" t="inlineStr">
        <is>
          <t>19 / 31</t>
        </is>
      </c>
    </row>
    <row r="15">
      <c r="A15" s="16" t="inlineStr">
        <is>
          <t>Свод подразделений</t>
        </is>
      </c>
    </row>
    <row r="16">
      <c r="A16" s="13" t="inlineStr">
        <is>
          <t>Подразделение</t>
        </is>
      </c>
      <c r="B16" s="13" t="inlineStr">
        <is>
          <t>План трен.</t>
        </is>
      </c>
      <c r="C16" s="13" t="inlineStr">
        <is>
          <t>Факт трен.</t>
        </is>
      </c>
      <c r="D16" s="13" t="inlineStr">
        <is>
          <t>Выполнение трен.</t>
        </is>
      </c>
      <c r="E16" s="13" t="inlineStr">
        <is>
          <t>План ₽</t>
        </is>
      </c>
      <c r="F16" s="13" t="inlineStr">
        <is>
          <t>Факт ₽</t>
        </is>
      </c>
      <c r="G16" s="13" t="inlineStr">
        <is>
          <t>Выполнение ₽</t>
        </is>
      </c>
      <c r="H16" s="13" t="inlineStr">
        <is>
          <t>RR ₽</t>
        </is>
      </c>
      <c r="I16" s="13" t="inlineStr">
        <is>
          <t>Отклонение ₽</t>
        </is>
      </c>
    </row>
    <row r="17">
      <c r="A17" s="6" t="inlineStr">
        <is>
          <t>ТЗ</t>
        </is>
      </c>
      <c r="B17" s="7" t="n">
        <v>752</v>
      </c>
      <c r="C17" s="7" t="n">
        <v>353</v>
      </c>
      <c r="D17" s="17" t="n">
        <v>0.4694148936170213</v>
      </c>
      <c r="E17" s="7" t="n">
        <v>1250000</v>
      </c>
      <c r="F17" s="7" t="n">
        <v>608168.85</v>
      </c>
      <c r="G17" s="17" t="n">
        <v>0.48653508</v>
      </c>
      <c r="H17" s="7" t="n">
        <v>992275.4921052631</v>
      </c>
      <c r="I17" s="7" t="n">
        <v>-641831.15</v>
      </c>
    </row>
    <row r="18">
      <c r="A18" s="6" t="inlineStr">
        <is>
          <t>ГП</t>
        </is>
      </c>
      <c r="B18" s="7" t="n">
        <v>569</v>
      </c>
      <c r="C18" s="7" t="n">
        <v>283</v>
      </c>
      <c r="D18" s="17" t="n">
        <v>0.4973637961335677</v>
      </c>
      <c r="E18" s="7" t="n">
        <v>975000</v>
      </c>
      <c r="F18" s="7" t="n">
        <v>471378.76</v>
      </c>
      <c r="G18" s="17" t="n">
        <v>0.4834653948717948</v>
      </c>
      <c r="H18" s="7" t="n">
        <v>769091.6610526316</v>
      </c>
      <c r="I18" s="7" t="n">
        <v>-503621.24</v>
      </c>
    </row>
    <row r="19">
      <c r="A19" s="6" t="inlineStr">
        <is>
          <t>ФТ</t>
        </is>
      </c>
      <c r="B19" s="7" t="n">
        <v>229</v>
      </c>
      <c r="C19" s="7" t="n">
        <v>84</v>
      </c>
      <c r="D19" s="17" t="n">
        <v>0.3668122270742358</v>
      </c>
      <c r="E19" s="7" t="n">
        <v>350000</v>
      </c>
      <c r="F19" s="7" t="n">
        <v>144621.1</v>
      </c>
      <c r="G19" s="17" t="n">
        <v>0.4132031428571429</v>
      </c>
      <c r="H19" s="7" t="n">
        <v>235960.7421052632</v>
      </c>
      <c r="I19" s="7" t="n">
        <v>-205378.9</v>
      </c>
    </row>
    <row r="20">
      <c r="A20" s="6" t="inlineStr">
        <is>
          <t>БИ</t>
        </is>
      </c>
      <c r="B20" s="7" t="n">
        <v>133</v>
      </c>
      <c r="C20" s="7" t="n">
        <v>86</v>
      </c>
      <c r="D20" s="17" t="n">
        <v>0.6466165413533834</v>
      </c>
      <c r="E20" s="7" t="n">
        <v>125000</v>
      </c>
      <c r="F20" s="7" t="n">
        <v>71830.5</v>
      </c>
      <c r="G20" s="17" t="n">
        <v>0.574644</v>
      </c>
      <c r="H20" s="7" t="n">
        <v>117197.1315789474</v>
      </c>
      <c r="I20" s="7" t="n">
        <v>-53169.5</v>
      </c>
    </row>
    <row r="24">
      <c r="A24" s="16" t="inlineStr">
        <is>
          <t>Выполнение плана тренерами</t>
        </is>
      </c>
    </row>
    <row r="25">
      <c r="A25" s="13" t="inlineStr">
        <is>
          <t>Подразделение</t>
        </is>
      </c>
      <c r="B25" s="13" t="inlineStr">
        <is>
          <t>Тренер</t>
        </is>
      </c>
      <c r="C25" s="13" t="inlineStr">
        <is>
          <t>План трен.</t>
        </is>
      </c>
      <c r="D25" s="13" t="inlineStr">
        <is>
          <t>Факт трен.</t>
        </is>
      </c>
      <c r="E25" s="13" t="inlineStr">
        <is>
          <t>Выполнение трен.</t>
        </is>
      </c>
      <c r="F25" s="13" t="inlineStr">
        <is>
          <t>План ₽</t>
        </is>
      </c>
      <c r="G25" s="13" t="inlineStr">
        <is>
          <t>Факт ₽</t>
        </is>
      </c>
      <c r="H25" s="13" t="inlineStr">
        <is>
          <t>Выполнение ₽</t>
        </is>
      </c>
      <c r="I25" s="13" t="inlineStr">
        <is>
          <t>RR ₽</t>
        </is>
      </c>
      <c r="J25" s="13" t="inlineStr">
        <is>
          <t>Отклонение ₽</t>
        </is>
      </c>
    </row>
    <row r="26">
      <c r="A26" s="6" t="inlineStr">
        <is>
          <t>ТЗ</t>
        </is>
      </c>
      <c r="B26" s="6" t="inlineStr">
        <is>
          <t>Корнеев Иван Викторович</t>
        </is>
      </c>
      <c r="C26" s="7" t="n">
        <v>75</v>
      </c>
      <c r="D26" s="7" t="n">
        <v>15</v>
      </c>
      <c r="E26" s="17" t="n">
        <v>0.2</v>
      </c>
      <c r="F26" s="7" t="n">
        <v>114300</v>
      </c>
      <c r="G26" s="7" t="n">
        <v>20784</v>
      </c>
      <c r="H26" s="17" t="n">
        <v>0.1818372703412073</v>
      </c>
      <c r="I26" s="7" t="n">
        <v>33910.73684210526</v>
      </c>
      <c r="J26" s="7" t="n">
        <v>-93516</v>
      </c>
    </row>
    <row r="27">
      <c r="A27" s="6" t="inlineStr">
        <is>
          <t>ТЗ</t>
        </is>
      </c>
      <c r="B27" s="6" t="inlineStr">
        <is>
          <t>Ершов Данил Викторович</t>
        </is>
      </c>
      <c r="C27" s="7" t="n">
        <v>76</v>
      </c>
      <c r="D27" s="7" t="n">
        <v>25</v>
      </c>
      <c r="E27" s="17" t="n">
        <v>0.3289473684210527</v>
      </c>
      <c r="F27" s="7" t="n">
        <v>138900</v>
      </c>
      <c r="G27" s="7" t="n">
        <v>44219</v>
      </c>
      <c r="H27" s="17" t="n">
        <v>0.3183513318934485</v>
      </c>
      <c r="I27" s="7" t="n">
        <v>72146.78947368421</v>
      </c>
      <c r="J27" s="7" t="n">
        <v>-94681</v>
      </c>
    </row>
    <row r="28">
      <c r="A28" s="6" t="inlineStr">
        <is>
          <t>ТЗ</t>
        </is>
      </c>
      <c r="B28" s="6" t="inlineStr">
        <is>
          <t>Зинченко Лидия Ивановна</t>
        </is>
      </c>
      <c r="C28" s="7" t="n">
        <v>25</v>
      </c>
      <c r="D28" s="7" t="n">
        <v>8</v>
      </c>
      <c r="E28" s="17" t="n">
        <v>0.32</v>
      </c>
      <c r="F28" s="7" t="n">
        <v>40800</v>
      </c>
      <c r="G28" s="7" t="n">
        <v>13849</v>
      </c>
      <c r="H28" s="17" t="n">
        <v>0.3394362745098039</v>
      </c>
      <c r="I28" s="7" t="n">
        <v>22595.73684210526</v>
      </c>
      <c r="J28" s="7" t="n">
        <v>-26951</v>
      </c>
    </row>
    <row r="29">
      <c r="A29" s="6" t="inlineStr">
        <is>
          <t>ТЗ</t>
        </is>
      </c>
      <c r="B29" s="6" t="inlineStr">
        <is>
          <t>Багаутдинова Юлия Мануровна</t>
        </is>
      </c>
      <c r="C29" s="7" t="n">
        <v>97</v>
      </c>
      <c r="D29" s="7" t="n">
        <v>38</v>
      </c>
      <c r="E29" s="17" t="n">
        <v>0.3917525773195876</v>
      </c>
      <c r="F29" s="7" t="n">
        <v>133200</v>
      </c>
      <c r="G29" s="7" t="n">
        <v>53528.84</v>
      </c>
      <c r="H29" s="17" t="n">
        <v>0.4018681681681681</v>
      </c>
      <c r="I29" s="7" t="n">
        <v>87336.52842105263</v>
      </c>
      <c r="J29" s="7" t="n">
        <v>-79671.16</v>
      </c>
    </row>
    <row r="30">
      <c r="A30" s="6" t="inlineStr">
        <is>
          <t>ТЗ</t>
        </is>
      </c>
      <c r="B30" s="6" t="inlineStr">
        <is>
          <t>Шангов Павел Михайлович</t>
        </is>
      </c>
      <c r="C30" s="7" t="n">
        <v>97</v>
      </c>
      <c r="D30" s="7" t="n">
        <v>42</v>
      </c>
      <c r="E30" s="17" t="n">
        <v>0.4329896907216495</v>
      </c>
      <c r="F30" s="7" t="n">
        <v>169000</v>
      </c>
      <c r="G30" s="7" t="n">
        <v>76336.5</v>
      </c>
      <c r="H30" s="17" t="n">
        <v>0.4516952662721894</v>
      </c>
      <c r="I30" s="7" t="n">
        <v>124549.0263157895</v>
      </c>
      <c r="J30" s="7" t="n">
        <v>-92663.5</v>
      </c>
    </row>
    <row r="31">
      <c r="A31" s="6" t="inlineStr">
        <is>
          <t>ТЗ</t>
        </is>
      </c>
      <c r="B31" s="6" t="inlineStr">
        <is>
          <t>Егиазарян Эльмира Яновна</t>
        </is>
      </c>
      <c r="C31" s="7" t="n">
        <v>40</v>
      </c>
      <c r="D31" s="7" t="n">
        <v>20</v>
      </c>
      <c r="E31" s="17" t="n">
        <v>0.5</v>
      </c>
      <c r="F31" s="7" t="n">
        <v>95500</v>
      </c>
      <c r="G31" s="7" t="n">
        <v>47622</v>
      </c>
      <c r="H31" s="17" t="n">
        <v>0.4986596858638743</v>
      </c>
      <c r="I31" s="7" t="n">
        <v>77699.05263157895</v>
      </c>
      <c r="J31" s="7" t="n">
        <v>-47878</v>
      </c>
    </row>
    <row r="32">
      <c r="A32" s="6" t="inlineStr">
        <is>
          <t>ТЗ</t>
        </is>
      </c>
      <c r="B32" s="6" t="inlineStr">
        <is>
          <t>Терехин Андрей Владимирович</t>
        </is>
      </c>
      <c r="C32" s="7" t="n">
        <v>37</v>
      </c>
      <c r="D32" s="7" t="n">
        <v>18</v>
      </c>
      <c r="E32" s="17" t="n">
        <v>0.4864864864864865</v>
      </c>
      <c r="F32" s="7" t="n">
        <v>67800</v>
      </c>
      <c r="G32" s="7" t="n">
        <v>34782.25</v>
      </c>
      <c r="H32" s="17" t="n">
        <v>0.5130125368731563</v>
      </c>
      <c r="I32" s="7" t="n">
        <v>56749.98684210526</v>
      </c>
      <c r="J32" s="7" t="n">
        <v>-33017.75</v>
      </c>
    </row>
    <row r="33">
      <c r="A33" s="6" t="inlineStr">
        <is>
          <t>ТЗ</t>
        </is>
      </c>
      <c r="B33" s="6" t="inlineStr">
        <is>
          <t>Демошкевич София Александровна</t>
        </is>
      </c>
      <c r="C33" s="7" t="n">
        <v>35</v>
      </c>
      <c r="D33" s="7" t="n">
        <v>17</v>
      </c>
      <c r="E33" s="17" t="n">
        <v>0.4857142857142857</v>
      </c>
      <c r="F33" s="7" t="n">
        <v>59200</v>
      </c>
      <c r="G33" s="7" t="n">
        <v>30419</v>
      </c>
      <c r="H33" s="17" t="n">
        <v>0.5138344594594595</v>
      </c>
      <c r="I33" s="7" t="n">
        <v>49631</v>
      </c>
      <c r="J33" s="7" t="n">
        <v>-28781</v>
      </c>
    </row>
    <row r="34">
      <c r="A34" s="6" t="inlineStr">
        <is>
          <t>ТЗ</t>
        </is>
      </c>
      <c r="B34" s="6" t="inlineStr">
        <is>
          <t>Важенина Ксения Александровна</t>
        </is>
      </c>
      <c r="C34" s="7" t="n">
        <v>78</v>
      </c>
      <c r="D34" s="7" t="n">
        <v>43</v>
      </c>
      <c r="E34" s="17" t="n">
        <v>0.5512820512820513</v>
      </c>
      <c r="F34" s="7" t="n">
        <v>118600</v>
      </c>
      <c r="G34" s="7" t="n">
        <v>72128.00999999999</v>
      </c>
      <c r="H34" s="17" t="n">
        <v>0.6081619730185497</v>
      </c>
      <c r="I34" s="7" t="n">
        <v>117682.5426315789</v>
      </c>
      <c r="J34" s="7" t="n">
        <v>-46471.99000000001</v>
      </c>
    </row>
    <row r="35">
      <c r="A35" s="6" t="inlineStr">
        <is>
          <t>ТЗ</t>
        </is>
      </c>
      <c r="B35" s="6" t="inlineStr">
        <is>
          <t>Шамхалов Мурад Камилевич</t>
        </is>
      </c>
      <c r="C35" s="7" t="n">
        <v>39</v>
      </c>
      <c r="D35" s="7" t="n">
        <v>21</v>
      </c>
      <c r="E35" s="17" t="n">
        <v>0.5384615384615384</v>
      </c>
      <c r="F35" s="7" t="n">
        <v>51000</v>
      </c>
      <c r="G35" s="7" t="n">
        <v>31428.75</v>
      </c>
      <c r="H35" s="17" t="n">
        <v>0.61625</v>
      </c>
      <c r="I35" s="7" t="n">
        <v>51278.48684210526</v>
      </c>
      <c r="J35" s="7" t="n">
        <v>-19571.25</v>
      </c>
    </row>
    <row r="36">
      <c r="A36" s="6" t="inlineStr">
        <is>
          <t>ТЗ</t>
        </is>
      </c>
      <c r="B36" s="6" t="inlineStr">
        <is>
          <t>Рочев Игорь Алексеевич</t>
        </is>
      </c>
      <c r="C36" s="7" t="n">
        <v>97</v>
      </c>
      <c r="D36" s="7" t="n">
        <v>55</v>
      </c>
      <c r="E36" s="17" t="n">
        <v>0.5670103092783505</v>
      </c>
      <c r="F36" s="7" t="n">
        <v>201300</v>
      </c>
      <c r="G36" s="7" t="n">
        <v>124608.5</v>
      </c>
      <c r="H36" s="17" t="n">
        <v>0.6190188772975658</v>
      </c>
      <c r="I36" s="7" t="n">
        <v>203308.6052631579</v>
      </c>
      <c r="J36" s="7" t="n">
        <v>-76691.5</v>
      </c>
    </row>
    <row r="37">
      <c r="A37" s="6" t="inlineStr">
        <is>
          <t>ТЗ</t>
        </is>
      </c>
      <c r="B37" s="6" t="inlineStr">
        <is>
          <t>Бардаков Майкл Александрович</t>
        </is>
      </c>
      <c r="C37" s="7" t="n">
        <v>44</v>
      </c>
      <c r="D37" s="7" t="n">
        <v>30</v>
      </c>
      <c r="E37" s="17" t="n">
        <v>0.6818181818181818</v>
      </c>
      <c r="F37" s="7" t="n">
        <v>54600</v>
      </c>
      <c r="G37" s="7" t="n">
        <v>42780.5</v>
      </c>
      <c r="H37" s="17" t="n">
        <v>0.783525641025641</v>
      </c>
      <c r="I37" s="7" t="n">
        <v>69799.76315789473</v>
      </c>
      <c r="J37" s="7" t="n">
        <v>-11819.5</v>
      </c>
    </row>
    <row r="38">
      <c r="A38" s="6" t="inlineStr">
        <is>
          <t>ТЗ</t>
        </is>
      </c>
      <c r="B38" s="6" t="inlineStr">
        <is>
          <t>Распутина Екатерина Александровна</t>
        </is>
      </c>
      <c r="C38" s="7" t="n">
        <v>12</v>
      </c>
      <c r="D38" s="7" t="n">
        <v>11</v>
      </c>
      <c r="E38" s="17" t="n">
        <v>0.9166666666666666</v>
      </c>
      <c r="F38" s="7" t="n">
        <v>5800</v>
      </c>
      <c r="G38" s="7" t="n">
        <v>10917</v>
      </c>
      <c r="H38" s="17" t="n">
        <v>1.882241379310345</v>
      </c>
      <c r="I38" s="7" t="n">
        <v>17811.94736842105</v>
      </c>
      <c r="J38" s="7" t="n">
        <v>5117</v>
      </c>
    </row>
    <row r="39">
      <c r="A39" s="6" t="inlineStr">
        <is>
          <t>ГП</t>
        </is>
      </c>
      <c r="B39" s="6" t="inlineStr">
        <is>
          <t>Пронькина Елена Александровна</t>
        </is>
      </c>
      <c r="C39" s="7" t="n">
        <v>50</v>
      </c>
      <c r="D39" s="7" t="n">
        <v>11</v>
      </c>
      <c r="E39" s="17" t="n">
        <v>0.22</v>
      </c>
      <c r="F39" s="7" t="n">
        <v>108500</v>
      </c>
      <c r="G39" s="7" t="n">
        <v>21213.85</v>
      </c>
      <c r="H39" s="17" t="n">
        <v>0.1955193548387097</v>
      </c>
      <c r="I39" s="7" t="n">
        <v>34612.07105263157</v>
      </c>
      <c r="J39" s="7" t="n">
        <v>-87286.14999999999</v>
      </c>
    </row>
    <row r="40">
      <c r="A40" s="6" t="inlineStr">
        <is>
          <t>ГП</t>
        </is>
      </c>
      <c r="B40" s="6" t="inlineStr">
        <is>
          <t>Смирнова Валерия Евгеньевна</t>
        </is>
      </c>
      <c r="C40" s="7" t="n">
        <v>90</v>
      </c>
      <c r="D40" s="7" t="n">
        <v>46</v>
      </c>
      <c r="E40" s="17" t="n">
        <v>0.5111111111111111</v>
      </c>
      <c r="F40" s="7" t="n">
        <v>177500</v>
      </c>
      <c r="G40" s="7" t="n">
        <v>66331.5</v>
      </c>
      <c r="H40" s="17" t="n">
        <v>0.3736985915492958</v>
      </c>
      <c r="I40" s="7" t="n">
        <v>108225.0789473684</v>
      </c>
      <c r="J40" s="7" t="n">
        <v>-111168.5</v>
      </c>
    </row>
    <row r="41">
      <c r="A41" s="6" t="inlineStr">
        <is>
          <t>ГП</t>
        </is>
      </c>
      <c r="B41" s="6" t="inlineStr">
        <is>
          <t>Редькина Анастасия Анатольевна</t>
        </is>
      </c>
      <c r="C41" s="7" t="n">
        <v>123</v>
      </c>
      <c r="D41" s="7" t="n">
        <v>50</v>
      </c>
      <c r="E41" s="17" t="n">
        <v>0.4065040650406504</v>
      </c>
      <c r="F41" s="7" t="n">
        <v>217400</v>
      </c>
      <c r="G41" s="7" t="n">
        <v>86153.5</v>
      </c>
      <c r="H41" s="17" t="n">
        <v>0.3962902483900644</v>
      </c>
      <c r="I41" s="7" t="n">
        <v>140566.2368421053</v>
      </c>
      <c r="J41" s="7" t="n">
        <v>-131246.5</v>
      </c>
    </row>
    <row r="42">
      <c r="A42" s="6" t="inlineStr">
        <is>
          <t>ГП</t>
        </is>
      </c>
      <c r="B42" s="6" t="inlineStr">
        <is>
          <t>Петрова Анастасия Сергеевна</t>
        </is>
      </c>
      <c r="C42" s="7" t="n">
        <v>182</v>
      </c>
      <c r="D42" s="7" t="n">
        <v>77</v>
      </c>
      <c r="E42" s="17" t="n">
        <v>0.4230769230769231</v>
      </c>
      <c r="F42" s="7" t="n">
        <v>271100</v>
      </c>
      <c r="G42" s="7" t="n">
        <v>113186.25</v>
      </c>
      <c r="H42" s="17" t="n">
        <v>0.4175073773515308</v>
      </c>
      <c r="I42" s="7" t="n">
        <v>184672.302631579</v>
      </c>
      <c r="J42" s="7" t="n">
        <v>-157913.75</v>
      </c>
    </row>
    <row r="43">
      <c r="A43" s="6" t="inlineStr">
        <is>
          <t>ГП</t>
        </is>
      </c>
      <c r="B43" s="6" t="inlineStr">
        <is>
          <t>Емельянова Юлия Витальевна</t>
        </is>
      </c>
      <c r="C43" s="7" t="n">
        <v>52</v>
      </c>
      <c r="D43" s="7" t="n">
        <v>31</v>
      </c>
      <c r="E43" s="17" t="n">
        <v>0.5961538461538461</v>
      </c>
      <c r="F43" s="7" t="n">
        <v>66700</v>
      </c>
      <c r="G43" s="7" t="n">
        <v>45193</v>
      </c>
      <c r="H43" s="17" t="n">
        <v>0.6775562218890555</v>
      </c>
      <c r="I43" s="7" t="n">
        <v>73735.94736842105</v>
      </c>
      <c r="J43" s="7" t="n">
        <v>-21507</v>
      </c>
    </row>
    <row r="44">
      <c r="A44" s="6" t="inlineStr">
        <is>
          <t>ГП</t>
        </is>
      </c>
      <c r="B44" s="6" t="inlineStr">
        <is>
          <t>Панкова Ксения Евгеньевна</t>
        </is>
      </c>
      <c r="C44" s="7" t="n">
        <v>67</v>
      </c>
      <c r="D44" s="7" t="n">
        <v>49</v>
      </c>
      <c r="E44" s="17" t="n">
        <v>0.7313432835820896</v>
      </c>
      <c r="F44" s="7" t="n">
        <v>126100</v>
      </c>
      <c r="G44" s="7" t="n">
        <v>97645.25</v>
      </c>
      <c r="H44" s="17" t="n">
        <v>0.774347739888977</v>
      </c>
      <c r="I44" s="7" t="n">
        <v>159315.9342105263</v>
      </c>
      <c r="J44" s="7" t="n">
        <v>-28454.75</v>
      </c>
    </row>
    <row r="45">
      <c r="A45" s="6" t="inlineStr">
        <is>
          <t>ГП</t>
        </is>
      </c>
      <c r="B45" s="6" t="inlineStr">
        <is>
          <t>Попова Яна Юрьевна</t>
        </is>
      </c>
      <c r="C45" s="7" t="n">
        <v>5</v>
      </c>
      <c r="D45" s="7" t="n">
        <v>19</v>
      </c>
      <c r="E45" s="17" t="n">
        <v>3.8</v>
      </c>
      <c r="F45" s="7" t="n">
        <v>7700</v>
      </c>
      <c r="G45" s="7" t="n">
        <v>41655.41</v>
      </c>
      <c r="H45" s="17" t="n">
        <v>5.409793506493507</v>
      </c>
      <c r="I45" s="7" t="n">
        <v>67964.09000000001</v>
      </c>
      <c r="J45" s="7" t="n">
        <v>33955.41</v>
      </c>
    </row>
    <row r="46">
      <c r="A46" s="6" t="inlineStr">
        <is>
          <t>ФТ</t>
        </is>
      </c>
      <c r="B46" s="6" t="inlineStr">
        <is>
          <t>Ангел Дмитрий Степанович</t>
        </is>
      </c>
      <c r="C46" s="7" t="n">
        <v>135</v>
      </c>
      <c r="D46" s="7" t="n">
        <v>11</v>
      </c>
      <c r="E46" s="17" t="n">
        <v>0.08148148148148149</v>
      </c>
      <c r="F46" s="7" t="n">
        <v>161400</v>
      </c>
      <c r="G46" s="7" t="n">
        <v>13510.5</v>
      </c>
      <c r="H46" s="17" t="n">
        <v>0.08370817843866171</v>
      </c>
      <c r="I46" s="7" t="n">
        <v>22043.44736842105</v>
      </c>
      <c r="J46" s="7" t="n">
        <v>-147889.5</v>
      </c>
    </row>
    <row r="47">
      <c r="A47" s="6" t="inlineStr">
        <is>
          <t>ФТ</t>
        </is>
      </c>
      <c r="B47" s="6" t="inlineStr">
        <is>
          <t>Мутаев Аскер Магомедович</t>
        </is>
      </c>
      <c r="C47" s="7" t="n">
        <v>94</v>
      </c>
      <c r="D47" s="7" t="n">
        <v>73</v>
      </c>
      <c r="E47" s="17" t="n">
        <v>0.776595744680851</v>
      </c>
      <c r="F47" s="7" t="n">
        <v>188600</v>
      </c>
      <c r="G47" s="7" t="n">
        <v>131110.6</v>
      </c>
      <c r="H47" s="17" t="n">
        <v>0.6951781548250265</v>
      </c>
      <c r="I47" s="7" t="n">
        <v>213917.2947368421</v>
      </c>
      <c r="J47" s="7" t="n">
        <v>-57489.39999999999</v>
      </c>
    </row>
    <row r="48">
      <c r="A48" s="6" t="inlineStr">
        <is>
          <t>БИ</t>
        </is>
      </c>
      <c r="B48" s="6" t="inlineStr">
        <is>
          <t>Хилобок Кирилл Игоревич</t>
        </is>
      </c>
      <c r="C48" s="7" t="n">
        <v>133</v>
      </c>
      <c r="D48" s="7" t="n">
        <v>86</v>
      </c>
      <c r="E48" s="17" t="n">
        <v>0.6466165413533834</v>
      </c>
      <c r="F48" s="7" t="n">
        <v>125000</v>
      </c>
      <c r="G48" s="7" t="n">
        <v>71830.5</v>
      </c>
      <c r="H48" s="17" t="n">
        <v>0.574644</v>
      </c>
      <c r="I48" s="7" t="n">
        <v>117197.1315789474</v>
      </c>
      <c r="J48" s="7" t="n">
        <v>-53169.5</v>
      </c>
    </row>
    <row r="52">
      <c r="A52" s="16" t="inlineStr">
        <is>
          <t>Дорожная карта по дням</t>
        </is>
      </c>
    </row>
    <row r="53">
      <c r="A53" s="13" t="inlineStr">
        <is>
          <t>День</t>
        </is>
      </c>
      <c r="B53" s="13" t="inlineStr">
        <is>
          <t>Дата</t>
        </is>
      </c>
      <c r="C53" s="13" t="inlineStr">
        <is>
          <t>План ₽ накоп.</t>
        </is>
      </c>
      <c r="D53" s="13" t="inlineStr">
        <is>
          <t>Факт ₽ день</t>
        </is>
      </c>
      <c r="E53" s="13" t="inlineStr">
        <is>
          <t>Факт ₽ накоп.</t>
        </is>
      </c>
      <c r="F53" s="13" t="inlineStr">
        <is>
          <t>% ₽</t>
        </is>
      </c>
      <c r="G53" s="13" t="inlineStr">
        <is>
          <t>План трен. накоп.</t>
        </is>
      </c>
      <c r="H53" s="13" t="inlineStr">
        <is>
          <t>Факт трен. день</t>
        </is>
      </c>
      <c r="I53" s="13" t="inlineStr">
        <is>
          <t>Факт трен. накоп.</t>
        </is>
      </c>
      <c r="J53" s="13" t="inlineStr">
        <is>
          <t>% трен.</t>
        </is>
      </c>
    </row>
    <row r="54">
      <c r="A54" s="6" t="n">
        <v>1</v>
      </c>
      <c r="B54" s="6" t="inlineStr">
        <is>
          <t>01.07.2026</t>
        </is>
      </c>
      <c r="C54" s="7" t="n">
        <v>87096.77419354839</v>
      </c>
      <c r="D54" s="7" t="n">
        <v>74508.75</v>
      </c>
      <c r="E54" s="7" t="n">
        <v>74508.75</v>
      </c>
      <c r="F54" s="17" t="n">
        <v>0.8554708333333333</v>
      </c>
      <c r="G54" s="7" t="n">
        <v>54.29032258064516</v>
      </c>
      <c r="H54" s="7" t="n">
        <v>48</v>
      </c>
      <c r="I54" s="7" t="n">
        <v>48</v>
      </c>
      <c r="J54" s="17" t="n">
        <v>0.8841354723707665</v>
      </c>
    </row>
    <row r="55">
      <c r="A55" s="6" t="n">
        <v>2</v>
      </c>
      <c r="B55" s="6" t="inlineStr">
        <is>
          <t>02.07.2026</t>
        </is>
      </c>
      <c r="C55" s="7" t="n">
        <v>174193.5483870968</v>
      </c>
      <c r="D55" s="7" t="n">
        <v>65452.91</v>
      </c>
      <c r="E55" s="7" t="n">
        <v>139961.66</v>
      </c>
      <c r="F55" s="17" t="n">
        <v>0.8034836037037036</v>
      </c>
      <c r="G55" s="7" t="n">
        <v>108.5806451612903</v>
      </c>
      <c r="H55" s="7" t="n">
        <v>37</v>
      </c>
      <c r="I55" s="7" t="n">
        <v>85</v>
      </c>
      <c r="J55" s="17" t="n">
        <v>0.7828282828282829</v>
      </c>
    </row>
    <row r="56">
      <c r="A56" s="6" t="n">
        <v>3</v>
      </c>
      <c r="B56" s="6" t="inlineStr">
        <is>
          <t>03.07.2026</t>
        </is>
      </c>
      <c r="C56" s="7" t="n">
        <v>261290.3225806452</v>
      </c>
      <c r="D56" s="7" t="n">
        <v>96014.83</v>
      </c>
      <c r="E56" s="7" t="n">
        <v>235976.49</v>
      </c>
      <c r="F56" s="17" t="n">
        <v>0.9031199</v>
      </c>
      <c r="G56" s="7" t="n">
        <v>162.8709677419355</v>
      </c>
      <c r="H56" s="7" t="n">
        <v>57</v>
      </c>
      <c r="I56" s="7" t="n">
        <v>142</v>
      </c>
      <c r="J56" s="17" t="n">
        <v>0.8718558130322837</v>
      </c>
    </row>
    <row r="57">
      <c r="A57" s="6" t="n">
        <v>4</v>
      </c>
      <c r="B57" s="6" t="inlineStr">
        <is>
          <t>04.07.2026</t>
        </is>
      </c>
      <c r="C57" s="7" t="n">
        <v>348387.0967741936</v>
      </c>
      <c r="D57" s="7" t="n">
        <v>22706</v>
      </c>
      <c r="E57" s="7" t="n">
        <v>258682.49</v>
      </c>
      <c r="F57" s="17" t="n">
        <v>0.7425145546296296</v>
      </c>
      <c r="G57" s="7" t="n">
        <v>217.1612903225806</v>
      </c>
      <c r="H57" s="7" t="n">
        <v>17</v>
      </c>
      <c r="I57" s="7" t="n">
        <v>159</v>
      </c>
      <c r="J57" s="17" t="n">
        <v>0.732174688057041</v>
      </c>
    </row>
    <row r="58">
      <c r="A58" s="6" t="n">
        <v>5</v>
      </c>
      <c r="B58" s="6" t="inlineStr">
        <is>
          <t>05.07.2026</t>
        </is>
      </c>
      <c r="C58" s="7" t="n">
        <v>435483.8709677419</v>
      </c>
      <c r="D58" s="7" t="n">
        <v>28787</v>
      </c>
      <c r="E58" s="7" t="n">
        <v>287469.49</v>
      </c>
      <c r="F58" s="17" t="n">
        <v>0.6601151251851851</v>
      </c>
      <c r="G58" s="7" t="n">
        <v>271.4516129032258</v>
      </c>
      <c r="H58" s="7" t="n">
        <v>17</v>
      </c>
      <c r="I58" s="7" t="n">
        <v>176</v>
      </c>
      <c r="J58" s="17" t="n">
        <v>0.6483660130718955</v>
      </c>
    </row>
    <row r="59">
      <c r="A59" s="6" t="n">
        <v>6</v>
      </c>
      <c r="B59" s="6" t="inlineStr">
        <is>
          <t>06.07.2026</t>
        </is>
      </c>
      <c r="C59" s="7" t="n">
        <v>522580.6451612903</v>
      </c>
      <c r="D59" s="7" t="n">
        <v>98944.50999999999</v>
      </c>
      <c r="E59" s="7" t="n">
        <v>386414</v>
      </c>
      <c r="F59" s="17" t="n">
        <v>0.7394341975308643</v>
      </c>
      <c r="G59" s="7" t="n">
        <v>325.741935483871</v>
      </c>
      <c r="H59" s="7" t="n">
        <v>57</v>
      </c>
      <c r="I59" s="7" t="n">
        <v>233</v>
      </c>
      <c r="J59" s="17" t="n">
        <v>0.7152901564666271</v>
      </c>
    </row>
    <row r="60">
      <c r="A60" s="6" t="n">
        <v>7</v>
      </c>
      <c r="B60" s="6" t="inlineStr">
        <is>
          <t>07.07.2026</t>
        </is>
      </c>
      <c r="C60" s="7" t="n">
        <v>609677.4193548387</v>
      </c>
      <c r="D60" s="7" t="n">
        <v>82271.85000000001</v>
      </c>
      <c r="E60" s="7" t="n">
        <v>468685.85</v>
      </c>
      <c r="F60" s="17" t="n">
        <v>0.7687439867724868</v>
      </c>
      <c r="G60" s="7" t="n">
        <v>380.0322580645162</v>
      </c>
      <c r="H60" s="7" t="n">
        <v>46</v>
      </c>
      <c r="I60" s="7" t="n">
        <v>279</v>
      </c>
      <c r="J60" s="17" t="n">
        <v>0.7341482047364399</v>
      </c>
    </row>
    <row r="61">
      <c r="A61" s="6" t="n">
        <v>8</v>
      </c>
      <c r="B61" s="6" t="inlineStr">
        <is>
          <t>08.07.2026</t>
        </is>
      </c>
      <c r="C61" s="7" t="n">
        <v>696774.1935483871</v>
      </c>
      <c r="D61" s="7" t="n">
        <v>91052.67</v>
      </c>
      <c r="E61" s="7" t="n">
        <v>559738.52</v>
      </c>
      <c r="F61" s="17" t="n">
        <v>0.8033284314814815</v>
      </c>
      <c r="G61" s="7" t="n">
        <v>434.3225806451613</v>
      </c>
      <c r="H61" s="7" t="n">
        <v>52</v>
      </c>
      <c r="I61" s="7" t="n">
        <v>331</v>
      </c>
      <c r="J61" s="17" t="n">
        <v>0.762106357694593</v>
      </c>
    </row>
    <row r="62">
      <c r="A62" s="6" t="n">
        <v>9</v>
      </c>
      <c r="B62" s="6" t="inlineStr">
        <is>
          <t>09.07.2026</t>
        </is>
      </c>
      <c r="C62" s="7" t="n">
        <v>783870.9677419355</v>
      </c>
      <c r="D62" s="7" t="n">
        <v>56244.75</v>
      </c>
      <c r="E62" s="7" t="n">
        <v>615983.27</v>
      </c>
      <c r="F62" s="17" t="n">
        <v>0.785822278600823</v>
      </c>
      <c r="G62" s="7" t="n">
        <v>488.6129032258065</v>
      </c>
      <c r="H62" s="7" t="n">
        <v>36</v>
      </c>
      <c r="I62" s="7" t="n">
        <v>367</v>
      </c>
      <c r="J62" s="17" t="n">
        <v>0.7511058295372021</v>
      </c>
    </row>
    <row r="63">
      <c r="A63" s="6" t="n">
        <v>10</v>
      </c>
      <c r="B63" s="6" t="inlineStr">
        <is>
          <t>10.07.2026</t>
        </is>
      </c>
      <c r="C63" s="7" t="n">
        <v>870967.7419354839</v>
      </c>
      <c r="D63" s="7" t="n">
        <v>95226.75</v>
      </c>
      <c r="E63" s="7" t="n">
        <v>711210.02</v>
      </c>
      <c r="F63" s="17" t="n">
        <v>0.8165744674074075</v>
      </c>
      <c r="G63" s="7" t="n">
        <v>542.9032258064516</v>
      </c>
      <c r="H63" s="7" t="n">
        <v>71</v>
      </c>
      <c r="I63" s="7" t="n">
        <v>438</v>
      </c>
      <c r="J63" s="17" t="n">
        <v>0.8067736185383244</v>
      </c>
    </row>
    <row r="64">
      <c r="A64" s="6" t="n">
        <v>11</v>
      </c>
      <c r="B64" s="6" t="inlineStr">
        <is>
          <t>11.07.2026</t>
        </is>
      </c>
      <c r="C64" s="7" t="n">
        <v>958064.5161290322</v>
      </c>
      <c r="D64" s="7" t="n">
        <v>21225.67</v>
      </c>
      <c r="E64" s="7" t="n">
        <v>732435.6900000001</v>
      </c>
      <c r="F64" s="17" t="n">
        <v>0.7644951646464647</v>
      </c>
      <c r="G64" s="7" t="n">
        <v>597.1935483870968</v>
      </c>
      <c r="H64" s="7" t="n">
        <v>15</v>
      </c>
      <c r="I64" s="7" t="n">
        <v>453</v>
      </c>
      <c r="J64" s="17" t="n">
        <v>0.7585480473181008</v>
      </c>
    </row>
    <row r="65">
      <c r="A65" s="6" t="n">
        <v>12</v>
      </c>
      <c r="B65" s="6" t="inlineStr">
        <is>
          <t>12.07.2026</t>
        </is>
      </c>
      <c r="C65" s="7" t="n">
        <v>1045161.290322581</v>
      </c>
      <c r="D65" s="7" t="n">
        <v>33607.75</v>
      </c>
      <c r="E65" s="7" t="n">
        <v>766043.4400000001</v>
      </c>
      <c r="F65" s="17" t="n">
        <v>0.7329427975308643</v>
      </c>
      <c r="G65" s="7" t="n">
        <v>651.483870967742</v>
      </c>
      <c r="H65" s="7" t="n">
        <v>22</v>
      </c>
      <c r="I65" s="7" t="n">
        <v>475</v>
      </c>
      <c r="J65" s="17" t="n">
        <v>0.7291047732224203</v>
      </c>
    </row>
    <row r="66">
      <c r="A66" s="6" t="n">
        <v>13</v>
      </c>
      <c r="B66" s="6" t="inlineStr">
        <is>
          <t>13.07.2026</t>
        </is>
      </c>
      <c r="C66" s="7" t="n">
        <v>1132258.064516129</v>
      </c>
      <c r="D66" s="7" t="n">
        <v>90883.92</v>
      </c>
      <c r="E66" s="7" t="n">
        <v>856927.3600000001</v>
      </c>
      <c r="F66" s="17" t="n">
        <v>0.756830431908832</v>
      </c>
      <c r="G66" s="7" t="n">
        <v>705.7741935483871</v>
      </c>
      <c r="H66" s="7" t="n">
        <v>57</v>
      </c>
      <c r="I66" s="7" t="n">
        <v>532</v>
      </c>
      <c r="J66" s="17" t="n">
        <v>0.7537821655468715</v>
      </c>
    </row>
    <row r="67">
      <c r="A67" s="6" t="n">
        <v>14</v>
      </c>
      <c r="B67" s="6" t="inlineStr">
        <is>
          <t>14.07.2026</t>
        </is>
      </c>
      <c r="C67" s="7" t="n">
        <v>1219354.838709677</v>
      </c>
      <c r="D67" s="7" t="n">
        <v>93583.75</v>
      </c>
      <c r="E67" s="7" t="n">
        <v>950511.1100000001</v>
      </c>
      <c r="F67" s="17" t="n">
        <v>0.7795196933862435</v>
      </c>
      <c r="G67" s="7" t="n">
        <v>760.0645161290323</v>
      </c>
      <c r="H67" s="7" t="n">
        <v>53</v>
      </c>
      <c r="I67" s="7" t="n">
        <v>585</v>
      </c>
      <c r="J67" s="17" t="n">
        <v>0.7696715049656225</v>
      </c>
    </row>
    <row r="68">
      <c r="A68" s="6" t="n">
        <v>15</v>
      </c>
      <c r="B68" s="6" t="inlineStr">
        <is>
          <t>15.07.2026</t>
        </is>
      </c>
      <c r="C68" s="7" t="n">
        <v>1306451.612903226</v>
      </c>
      <c r="D68" s="7" t="n">
        <v>108340.92</v>
      </c>
      <c r="E68" s="7" t="n">
        <v>1058852.03</v>
      </c>
      <c r="F68" s="17" t="n">
        <v>0.8104793316049383</v>
      </c>
      <c r="G68" s="7" t="n">
        <v>814.3548387096774</v>
      </c>
      <c r="H68" s="7" t="n">
        <v>66</v>
      </c>
      <c r="I68" s="7" t="n">
        <v>651</v>
      </c>
      <c r="J68" s="17" t="n">
        <v>0.7994058229352347</v>
      </c>
    </row>
    <row r="69">
      <c r="A69" s="6" t="n">
        <v>16</v>
      </c>
      <c r="B69" s="6" t="inlineStr">
        <is>
          <t>16.07.2026</t>
        </is>
      </c>
      <c r="C69" s="7" t="n">
        <v>1393548.387096774</v>
      </c>
      <c r="D69" s="7" t="n">
        <v>83709.17</v>
      </c>
      <c r="E69" s="7" t="n">
        <v>1142561.2</v>
      </c>
      <c r="F69" s="17" t="n">
        <v>0.8198934537037036</v>
      </c>
      <c r="G69" s="7" t="n">
        <v>868.6451612903226</v>
      </c>
      <c r="H69" s="7" t="n">
        <v>56</v>
      </c>
      <c r="I69" s="7" t="n">
        <v>707</v>
      </c>
      <c r="J69" s="17" t="n">
        <v>0.8139111705288176</v>
      </c>
    </row>
    <row r="70">
      <c r="A70" s="6" t="n">
        <v>17</v>
      </c>
      <c r="B70" s="6" t="inlineStr">
        <is>
          <t>17.07.2026</t>
        </is>
      </c>
      <c r="C70" s="7" t="n">
        <v>1480645.161290323</v>
      </c>
      <c r="D70" s="7" t="n">
        <v>85830.41</v>
      </c>
      <c r="E70" s="7" t="n">
        <v>1228391.61</v>
      </c>
      <c r="F70" s="17" t="n">
        <v>0.8296326777777776</v>
      </c>
      <c r="G70" s="7" t="n">
        <v>922.9354838709677</v>
      </c>
      <c r="H70" s="7" t="n">
        <v>55</v>
      </c>
      <c r="I70" s="7" t="n">
        <v>762</v>
      </c>
      <c r="J70" s="17" t="n">
        <v>0.8256265072874069</v>
      </c>
    </row>
    <row r="71">
      <c r="A71" s="6" t="n">
        <v>18</v>
      </c>
      <c r="B71" s="6" t="inlineStr">
        <is>
          <t>18.07.2026</t>
        </is>
      </c>
      <c r="C71" s="7" t="n">
        <v>1567741.935483871</v>
      </c>
      <c r="D71" s="7" t="n">
        <v>28526.85</v>
      </c>
      <c r="E71" s="7" t="n">
        <v>1256918.46</v>
      </c>
      <c r="F71" s="17" t="n">
        <v>0.8017381123456789</v>
      </c>
      <c r="G71" s="7" t="n">
        <v>977.2258064516129</v>
      </c>
      <c r="H71" s="7" t="n">
        <v>21</v>
      </c>
      <c r="I71" s="7" t="n">
        <v>783</v>
      </c>
      <c r="J71" s="17" t="n">
        <v>0.8012477718360071</v>
      </c>
    </row>
    <row r="72">
      <c r="A72" s="6" t="n">
        <v>19</v>
      </c>
      <c r="B72" s="6" t="inlineStr">
        <is>
          <t>19.07.2026</t>
        </is>
      </c>
      <c r="C72" s="7" t="n">
        <v>1654838.709677419</v>
      </c>
      <c r="D72" s="7" t="n">
        <v>39080.75</v>
      </c>
      <c r="E72" s="7" t="n">
        <v>1295999.21</v>
      </c>
      <c r="F72" s="17" t="n">
        <v>0.7831574173489279</v>
      </c>
      <c r="G72" s="7" t="n">
        <v>1031.516129032258</v>
      </c>
      <c r="H72" s="7" t="n">
        <v>23</v>
      </c>
      <c r="I72" s="7" t="n">
        <v>806</v>
      </c>
      <c r="J72" s="17" t="n">
        <v>0.7813741126434625</v>
      </c>
    </row>
    <row r="73">
      <c r="A73" s="6" t="n">
        <v>20</v>
      </c>
      <c r="B73" s="6" t="inlineStr">
        <is>
          <t>20.07.2026</t>
        </is>
      </c>
      <c r="C73" s="7" t="n">
        <v>1741935.483870968</v>
      </c>
      <c r="D73" s="7" t="n">
        <v>0</v>
      </c>
      <c r="E73" s="7" t="n">
        <v>1295999.21</v>
      </c>
      <c r="F73" s="17" t="n">
        <v>0.7439995464814815</v>
      </c>
      <c r="G73" s="7" t="n">
        <v>1085.806451612903</v>
      </c>
      <c r="H73" s="7" t="n">
        <v>0</v>
      </c>
      <c r="I73" s="7" t="n">
        <v>806</v>
      </c>
      <c r="J73" s="17" t="n">
        <v>0.7423054070112894</v>
      </c>
    </row>
    <row r="74">
      <c r="A74" s="6" t="n">
        <v>21</v>
      </c>
      <c r="B74" s="6" t="inlineStr">
        <is>
          <t>21.07.2026</t>
        </is>
      </c>
      <c r="C74" s="7" t="n">
        <v>1829032.258064516</v>
      </c>
      <c r="D74" s="7" t="n">
        <v>0</v>
      </c>
      <c r="E74" s="7" t="n">
        <v>1295999.21</v>
      </c>
      <c r="F74" s="17" t="n">
        <v>0.70857099664903</v>
      </c>
      <c r="G74" s="7" t="n">
        <v>1140.096774193548</v>
      </c>
      <c r="H74" s="7" t="n">
        <v>0</v>
      </c>
      <c r="I74" s="7" t="n">
        <v>806</v>
      </c>
      <c r="J74" s="17" t="n">
        <v>0.7069575304869423</v>
      </c>
    </row>
    <row r="75">
      <c r="A75" s="6" t="n">
        <v>22</v>
      </c>
      <c r="B75" s="6" t="inlineStr">
        <is>
          <t>22.07.2026</t>
        </is>
      </c>
      <c r="C75" s="7" t="n">
        <v>1916129.032258064</v>
      </c>
      <c r="D75" s="7" t="n">
        <v>0</v>
      </c>
      <c r="E75" s="7" t="n">
        <v>1295999.21</v>
      </c>
      <c r="F75" s="17" t="n">
        <v>0.676363224074074</v>
      </c>
      <c r="G75" s="7" t="n">
        <v>1194.387096774194</v>
      </c>
      <c r="H75" s="7" t="n">
        <v>0</v>
      </c>
      <c r="I75" s="7" t="n">
        <v>806</v>
      </c>
      <c r="J75" s="17" t="n">
        <v>0.6748230972829903</v>
      </c>
    </row>
    <row r="76">
      <c r="A76" s="6" t="n">
        <v>23</v>
      </c>
      <c r="B76" s="6" t="inlineStr">
        <is>
          <t>23.07.2026</t>
        </is>
      </c>
      <c r="C76" s="7" t="n">
        <v>2003225.806451613</v>
      </c>
      <c r="D76" s="7" t="n">
        <v>0</v>
      </c>
      <c r="E76" s="7" t="n">
        <v>1295999.21</v>
      </c>
      <c r="F76" s="17" t="n">
        <v>0.6469561273752013</v>
      </c>
      <c r="G76" s="7" t="n">
        <v>1248.677419354839</v>
      </c>
      <c r="H76" s="7" t="n">
        <v>0</v>
      </c>
      <c r="I76" s="7" t="n">
        <v>806</v>
      </c>
      <c r="J76" s="17" t="n">
        <v>0.6454829626185125</v>
      </c>
    </row>
    <row r="77">
      <c r="A77" s="6" t="n">
        <v>24</v>
      </c>
      <c r="B77" s="6" t="inlineStr">
        <is>
          <t>24.07.2026</t>
        </is>
      </c>
      <c r="C77" s="7" t="n">
        <v>2090322.580645161</v>
      </c>
      <c r="D77" s="7" t="n">
        <v>0</v>
      </c>
      <c r="E77" s="7" t="n">
        <v>1295999.21</v>
      </c>
      <c r="F77" s="17" t="n">
        <v>0.6199996220679013</v>
      </c>
      <c r="G77" s="7" t="n">
        <v>1302.967741935484</v>
      </c>
      <c r="H77" s="7" t="n">
        <v>0</v>
      </c>
      <c r="I77" s="7" t="n">
        <v>806</v>
      </c>
      <c r="J77" s="17" t="n">
        <v>0.6185878391760744</v>
      </c>
    </row>
    <row r="78">
      <c r="A78" s="6" t="n">
        <v>25</v>
      </c>
      <c r="B78" s="6" t="inlineStr">
        <is>
          <t>25.07.2026</t>
        </is>
      </c>
      <c r="C78" s="7" t="n">
        <v>2177419.35483871</v>
      </c>
      <c r="D78" s="7" t="n">
        <v>0</v>
      </c>
      <c r="E78" s="7" t="n">
        <v>1295999.21</v>
      </c>
      <c r="F78" s="17" t="n">
        <v>0.5951996371851851</v>
      </c>
      <c r="G78" s="7" t="n">
        <v>1357.258064516129</v>
      </c>
      <c r="H78" s="7" t="n">
        <v>0</v>
      </c>
      <c r="I78" s="7" t="n">
        <v>806</v>
      </c>
      <c r="J78" s="17" t="n">
        <v>0.5938443256090314</v>
      </c>
    </row>
    <row r="79">
      <c r="A79" s="6" t="n">
        <v>26</v>
      </c>
      <c r="B79" s="6" t="inlineStr">
        <is>
          <t>26.07.2026</t>
        </is>
      </c>
      <c r="C79" s="7" t="n">
        <v>2264516.129032258</v>
      </c>
      <c r="D79" s="7" t="n">
        <v>0</v>
      </c>
      <c r="E79" s="7" t="n">
        <v>1295999.21</v>
      </c>
      <c r="F79" s="17" t="n">
        <v>0.5723073434472935</v>
      </c>
      <c r="G79" s="7" t="n">
        <v>1411.548387096774</v>
      </c>
      <c r="H79" s="7" t="n">
        <v>0</v>
      </c>
      <c r="I79" s="7" t="n">
        <v>806</v>
      </c>
      <c r="J79" s="17" t="n">
        <v>0.5710041592394534</v>
      </c>
    </row>
    <row r="80">
      <c r="A80" s="6" t="n">
        <v>27</v>
      </c>
      <c r="B80" s="6" t="inlineStr">
        <is>
          <t>27.07.2026</t>
        </is>
      </c>
      <c r="C80" s="7" t="n">
        <v>2351612.903225807</v>
      </c>
      <c r="D80" s="7" t="n">
        <v>0</v>
      </c>
      <c r="E80" s="7" t="n">
        <v>1295999.21</v>
      </c>
      <c r="F80" s="17" t="n">
        <v>0.5511107751714678</v>
      </c>
      <c r="G80" s="7" t="n">
        <v>1465.838709677419</v>
      </c>
      <c r="H80" s="7" t="n">
        <v>0</v>
      </c>
      <c r="I80" s="7" t="n">
        <v>806</v>
      </c>
      <c r="J80" s="17" t="n">
        <v>0.5498558570453995</v>
      </c>
    </row>
    <row r="81">
      <c r="A81" s="6" t="n">
        <v>28</v>
      </c>
      <c r="B81" s="6" t="inlineStr">
        <is>
          <t>28.07.2026</t>
        </is>
      </c>
      <c r="C81" s="7" t="n">
        <v>2438709.677419355</v>
      </c>
      <c r="D81" s="7" t="n">
        <v>0</v>
      </c>
      <c r="E81" s="7" t="n">
        <v>1295999.21</v>
      </c>
      <c r="F81" s="17" t="n">
        <v>0.5314282474867725</v>
      </c>
      <c r="G81" s="7" t="n">
        <v>1520.129032258065</v>
      </c>
      <c r="H81" s="7" t="n">
        <v>0</v>
      </c>
      <c r="I81" s="7" t="n">
        <v>806</v>
      </c>
      <c r="J81" s="17" t="n">
        <v>0.5302181478652066</v>
      </c>
    </row>
    <row r="82">
      <c r="A82" s="6" t="n">
        <v>29</v>
      </c>
      <c r="B82" s="6" t="inlineStr">
        <is>
          <t>29.07.2026</t>
        </is>
      </c>
      <c r="C82" s="7" t="n">
        <v>2525806.451612903</v>
      </c>
      <c r="D82" s="7" t="n">
        <v>0</v>
      </c>
      <c r="E82" s="7" t="n">
        <v>1295999.21</v>
      </c>
      <c r="F82" s="17" t="n">
        <v>0.51310313550447</v>
      </c>
      <c r="G82" s="7" t="n">
        <v>1574.41935483871</v>
      </c>
      <c r="H82" s="7" t="n">
        <v>0</v>
      </c>
      <c r="I82" s="7" t="n">
        <v>806</v>
      </c>
      <c r="J82" s="17" t="n">
        <v>0.5119347634560616</v>
      </c>
    </row>
    <row r="83">
      <c r="A83" s="6" t="n">
        <v>30</v>
      </c>
      <c r="B83" s="6" t="inlineStr">
        <is>
          <t>30.07.2026</t>
        </is>
      </c>
      <c r="C83" s="7" t="n">
        <v>2612903.225806451</v>
      </c>
      <c r="D83" s="7" t="n">
        <v>0</v>
      </c>
      <c r="E83" s="7" t="n">
        <v>1295999.21</v>
      </c>
      <c r="F83" s="17" t="n">
        <v>0.495999697654321</v>
      </c>
      <c r="G83" s="7" t="n">
        <v>1628.709677419355</v>
      </c>
      <c r="H83" s="7" t="n">
        <v>0</v>
      </c>
      <c r="I83" s="7" t="n">
        <v>806</v>
      </c>
      <c r="J83" s="17" t="n">
        <v>0.4948702713408596</v>
      </c>
    </row>
    <row r="84">
      <c r="A84" s="6" t="n">
        <v>31</v>
      </c>
      <c r="B84" s="6" t="inlineStr">
        <is>
          <t>31.07.2026</t>
        </is>
      </c>
      <c r="C84" s="7" t="n">
        <v>2700000</v>
      </c>
      <c r="D84" s="7" t="n">
        <v>0</v>
      </c>
      <c r="E84" s="7" t="n">
        <v>1295999.21</v>
      </c>
      <c r="F84" s="17" t="n">
        <v>0.4799997074074074</v>
      </c>
      <c r="G84" s="7" t="n">
        <v>1683</v>
      </c>
      <c r="H84" s="7" t="n">
        <v>0</v>
      </c>
      <c r="I84" s="7" t="n">
        <v>806</v>
      </c>
      <c r="J84" s="17" t="n">
        <v>0.4789067142008319</v>
      </c>
    </row>
  </sheetData>
  <conditionalFormatting sqref="B8">
    <cfRule type="dataBar" priority="1">
      <dataBar showValue="1">
        <cfvo type="num" val="0"/>
        <cfvo type="num" val="1"/>
        <color rgb="00B7E4C7"/>
      </dataBar>
    </cfRule>
  </conditionalFormatting>
  <conditionalFormatting sqref="B11">
    <cfRule type="dataBar" priority="2">
      <dataBar showValue="1">
        <cfvo type="num" val="0"/>
        <cfvo type="num" val="1"/>
        <color rgb="00B7E4C7"/>
      </dataBar>
    </cfRule>
  </conditionalFormatting>
  <conditionalFormatting sqref="D17:D20">
    <cfRule type="dataBar" priority="3">
      <dataBar showValue="1">
        <cfvo type="num" val="0"/>
        <cfvo type="num" val="1"/>
        <color rgb="00B7E4C7"/>
      </dataBar>
    </cfRule>
  </conditionalFormatting>
  <conditionalFormatting sqref="G17:G20">
    <cfRule type="dataBar" priority="3">
      <dataBar showValue="1">
        <cfvo type="num" val="0"/>
        <cfvo type="num" val="1"/>
        <color rgb="00B7E4C7"/>
      </dataBar>
    </cfRule>
  </conditionalFormatting>
  <conditionalFormatting sqref="E26:E48">
    <cfRule type="dataBar" priority="5">
      <dataBar showValue="1">
        <cfvo type="num" val="0"/>
        <cfvo type="num" val="1"/>
        <color rgb="00B7E4C7"/>
      </dataBar>
    </cfRule>
  </conditionalFormatting>
  <conditionalFormatting sqref="H26:H48">
    <cfRule type="dataBar" priority="5">
      <dataBar showValue="1">
        <cfvo type="num" val="0"/>
        <cfvo type="num" val="1"/>
        <color rgb="00B7E4C7"/>
      </dataBar>
    </cfRule>
  </conditionalFormatting>
  <conditionalFormatting sqref="F54:F84">
    <cfRule type="dataBar" priority="7">
      <dataBar showValue="1">
        <cfvo type="num" val="0"/>
        <cfvo type="num" val="1"/>
        <color rgb="00B7E4C7"/>
      </dataBar>
    </cfRule>
  </conditionalFormatting>
  <conditionalFormatting sqref="J54:J84">
    <cfRule type="dataBar" priority="7">
      <dataBar showValue="1">
        <cfvo type="num" val="0"/>
        <cfvo type="num" val="1"/>
        <color rgb="00B7E4C7"/>
      </dataBar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2026-07-20T06:15:02Z</dcterms:created>
  <dcterms:modified xsi:type="dcterms:W3CDTF">2026-07-20T06:15:03Z</dcterms:modified>
</cp:coreProperties>
</file>